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E1AEC4EE-EECA-44C5-B2AA-612E649F42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意事項" sheetId="11" r:id="rId1"/>
    <sheet name="依頼書" sheetId="21" r:id="rId2"/>
    <sheet name="記入例" sheetId="23" r:id="rId3"/>
    <sheet name="データ用" sheetId="15" state="hidden" r:id="rId4"/>
  </sheets>
  <definedNames>
    <definedName name="_xlnm.Print_Area" localSheetId="1">依頼書!$A$1:$M$25</definedName>
    <definedName name="_xlnm.Print_Area" localSheetId="2">記入例!$A$1:$M$25</definedName>
    <definedName name="_xlnm.Print_Area" localSheetId="0">注意事項!$A$1:$F$51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1" l="1"/>
  <c r="E38" i="11" s="1"/>
  <c r="B24" i="23"/>
  <c r="N24" i="23" s="1"/>
  <c r="T23" i="23"/>
  <c r="B23" i="23"/>
  <c r="N23" i="23" s="1"/>
  <c r="B22" i="23"/>
  <c r="N22" i="23" s="1"/>
  <c r="T21" i="23"/>
  <c r="L20" i="23"/>
  <c r="G20" i="23"/>
  <c r="L17" i="23"/>
  <c r="G17" i="23"/>
  <c r="G16" i="23"/>
  <c r="B15" i="23"/>
  <c r="N15" i="23" s="1"/>
  <c r="O12" i="23"/>
  <c r="N12" i="23"/>
  <c r="O11" i="23"/>
  <c r="P12" i="23" l="1"/>
  <c r="Q12" i="23" s="1"/>
  <c r="B18" i="23" s="1"/>
  <c r="N18" i="23" s="1"/>
  <c r="B17" i="23"/>
  <c r="N17" i="23" s="1"/>
  <c r="B22" i="21"/>
  <c r="B15" i="21"/>
  <c r="N15" i="21" s="1"/>
  <c r="B23" i="21"/>
  <c r="B19" i="23" l="1"/>
  <c r="N19" i="23" s="1"/>
  <c r="B16" i="23"/>
  <c r="N16" i="23" s="1"/>
  <c r="B20" i="23"/>
  <c r="N20" i="23" s="1"/>
  <c r="G20" i="21"/>
  <c r="L20" i="21"/>
  <c r="L17" i="21"/>
  <c r="G17" i="21"/>
  <c r="G16" i="21"/>
  <c r="D39" i="11"/>
  <c r="E39" i="11" s="1"/>
  <c r="D40" i="11"/>
  <c r="E40" i="11" s="1"/>
  <c r="D41" i="11"/>
  <c r="E41" i="11" s="1"/>
  <c r="D42" i="11"/>
  <c r="E42" i="11" s="1"/>
  <c r="D43" i="11"/>
  <c r="E43" i="11" s="1"/>
  <c r="D44" i="11"/>
  <c r="E44" i="11" s="1"/>
  <c r="D45" i="11"/>
  <c r="E45" i="11" s="1"/>
  <c r="D46" i="11"/>
  <c r="E46" i="11" s="1"/>
  <c r="D47" i="11"/>
  <c r="E47" i="11" s="1"/>
  <c r="D48" i="11"/>
  <c r="E48" i="11" s="1"/>
  <c r="D49" i="11"/>
  <c r="E49" i="11" s="1"/>
  <c r="D50" i="11"/>
  <c r="E50" i="11" s="1"/>
  <c r="B24" i="21"/>
  <c r="T23" i="21"/>
  <c r="T21" i="21"/>
  <c r="O12" i="21"/>
  <c r="N12" i="21"/>
  <c r="O11" i="21"/>
  <c r="P12" i="21" l="1"/>
  <c r="Q12" i="21" s="1"/>
  <c r="B18" i="21" l="1"/>
  <c r="N18" i="21" s="1"/>
  <c r="B16" i="21"/>
  <c r="N16" i="21" s="1"/>
  <c r="B19" i="21"/>
  <c r="N19" i="21" s="1"/>
  <c r="N23" i="21"/>
  <c r="N22" i="21"/>
  <c r="B20" i="21"/>
  <c r="N20" i="21" s="1"/>
  <c r="B17" i="21"/>
  <c r="N17" i="21" s="1"/>
  <c r="N24" i="21"/>
</calcChain>
</file>

<file path=xl/sharedStrings.xml><?xml version="1.0" encoding="utf-8"?>
<sst xmlns="http://schemas.openxmlformats.org/spreadsheetml/2006/main" count="308" uniqueCount="121">
  <si>
    <t>※PC（エクセル）からの入力の場合は、ドロップダウンリストを使用し選択できるようにしています。</t>
    <rPh sb="12" eb="14">
      <t>ニュウリョク</t>
    </rPh>
    <rPh sb="15" eb="17">
      <t>バアイ</t>
    </rPh>
    <rPh sb="30" eb="32">
      <t>シヨウ</t>
    </rPh>
    <rPh sb="33" eb="35">
      <t>センタク</t>
    </rPh>
    <phoneticPr fontId="1"/>
  </si>
  <si>
    <t>ﾌﾞﾛｯｸ
依頼書しめきり</t>
    <phoneticPr fontId="3"/>
  </si>
  <si>
    <t>配信月
締切</t>
    <rPh sb="4" eb="6">
      <t>シメキリ</t>
    </rPh>
    <phoneticPr fontId="3"/>
  </si>
  <si>
    <t>2月</t>
  </si>
  <si>
    <t>3月</t>
  </si>
  <si>
    <t>※別紙注意事項を必ず確認。ちらしがある場合は添付。画像データは、Word等に貼り付けて送らないでください。</t>
    <rPh sb="1" eb="3">
      <t>ベッシ</t>
    </rPh>
    <rPh sb="3" eb="7">
      <t>チュウイジコウ</t>
    </rPh>
    <rPh sb="8" eb="9">
      <t>カナラ</t>
    </rPh>
    <rPh sb="10" eb="12">
      <t>カクニン</t>
    </rPh>
    <rPh sb="19" eb="21">
      <t>バアイ</t>
    </rPh>
    <rPh sb="22" eb="24">
      <t>テンプ</t>
    </rPh>
    <rPh sb="25" eb="27">
      <t>ガゾウ</t>
    </rPh>
    <rPh sb="36" eb="37">
      <t>トウ</t>
    </rPh>
    <rPh sb="38" eb="39">
      <t>ハ</t>
    </rPh>
    <rPh sb="40" eb="41">
      <t>ツ</t>
    </rPh>
    <rPh sb="43" eb="44">
      <t>オク</t>
    </rPh>
    <phoneticPr fontId="1"/>
  </si>
  <si>
    <t>企画名</t>
    <rPh sb="0" eb="2">
      <t>キカク</t>
    </rPh>
    <rPh sb="2" eb="3">
      <t>メイ</t>
    </rPh>
    <phoneticPr fontId="1"/>
  </si>
  <si>
    <t>託児締切</t>
    <rPh sb="0" eb="2">
      <t>タクジ</t>
    </rPh>
    <rPh sb="2" eb="4">
      <t>シメキリ</t>
    </rPh>
    <phoneticPr fontId="1"/>
  </si>
  <si>
    <t>曜日</t>
    <rPh sb="0" eb="2">
      <t>ヨウビ</t>
    </rPh>
    <phoneticPr fontId="1"/>
  </si>
  <si>
    <t>月日</t>
    <rPh sb="0" eb="2">
      <t>ツキヒ</t>
    </rPh>
    <phoneticPr fontId="1"/>
  </si>
  <si>
    <t>時間</t>
    <rPh sb="0" eb="2">
      <t>ジカン</t>
    </rPh>
    <phoneticPr fontId="1"/>
  </si>
  <si>
    <t>参加対象</t>
    <rPh sb="0" eb="2">
      <t>サンカ</t>
    </rPh>
    <rPh sb="2" eb="4">
      <t>タイショウ</t>
    </rPh>
    <phoneticPr fontId="1"/>
  </si>
  <si>
    <t>指定リンク先</t>
    <rPh sb="0" eb="2">
      <t>シテイ</t>
    </rPh>
    <rPh sb="5" eb="6">
      <t>サキ</t>
    </rPh>
    <phoneticPr fontId="1"/>
  </si>
  <si>
    <t>〇</t>
    <phoneticPr fontId="1"/>
  </si>
  <si>
    <t>×</t>
    <phoneticPr fontId="1"/>
  </si>
  <si>
    <t>本文に記入</t>
    <rPh sb="0" eb="2">
      <t>ホンブン</t>
    </rPh>
    <rPh sb="3" eb="5">
      <t>キニュウ</t>
    </rPh>
    <phoneticPr fontId="1"/>
  </si>
  <si>
    <t>△</t>
    <phoneticPr fontId="1"/>
  </si>
  <si>
    <t>-</t>
  </si>
  <si>
    <t>-</t>
    <phoneticPr fontId="1"/>
  </si>
  <si>
    <t>：　　　～　　　：　　</t>
    <phoneticPr fontId="1"/>
  </si>
  <si>
    <t>ブロック</t>
    <phoneticPr fontId="1"/>
  </si>
  <si>
    <t>狭山</t>
    <rPh sb="0" eb="2">
      <t>サヤマ</t>
    </rPh>
    <phoneticPr fontId="1"/>
  </si>
  <si>
    <t>所沢</t>
    <rPh sb="0" eb="2">
      <t>トコロザワ</t>
    </rPh>
    <phoneticPr fontId="1"/>
  </si>
  <si>
    <t>川口</t>
    <rPh sb="0" eb="2">
      <t>カワグチ</t>
    </rPh>
    <phoneticPr fontId="1"/>
  </si>
  <si>
    <t>越谷</t>
    <rPh sb="0" eb="2">
      <t>コシガヤ</t>
    </rPh>
    <phoneticPr fontId="1"/>
  </si>
  <si>
    <t>大宮</t>
    <rPh sb="0" eb="2">
      <t>オオミヤ</t>
    </rPh>
    <phoneticPr fontId="1"/>
  </si>
  <si>
    <t>熊谷</t>
    <rPh sb="0" eb="2">
      <t>クマガヤ</t>
    </rPh>
    <phoneticPr fontId="1"/>
  </si>
  <si>
    <t>デポー浦和</t>
    <rPh sb="3" eb="5">
      <t>ウラワ</t>
    </rPh>
    <phoneticPr fontId="1"/>
  </si>
  <si>
    <t>デポー所沢</t>
    <rPh sb="3" eb="5">
      <t>トコロザワ</t>
    </rPh>
    <phoneticPr fontId="1"/>
  </si>
  <si>
    <t>デポー越谷</t>
    <rPh sb="3" eb="5">
      <t>コシガヤ</t>
    </rPh>
    <phoneticPr fontId="1"/>
  </si>
  <si>
    <t>▼選択してください</t>
    <rPh sb="1" eb="3">
      <t>センタク</t>
    </rPh>
    <phoneticPr fontId="1"/>
  </si>
  <si>
    <t>オンライン
参加</t>
    <rPh sb="6" eb="8">
      <t>サンカ</t>
    </rPh>
    <phoneticPr fontId="1"/>
  </si>
  <si>
    <t>オンラインのみ</t>
    <phoneticPr fontId="1"/>
  </si>
  <si>
    <t>実参加のみ</t>
    <rPh sb="0" eb="1">
      <t>ジツ</t>
    </rPh>
    <rPh sb="1" eb="3">
      <t>サンカ</t>
    </rPh>
    <phoneticPr fontId="1"/>
  </si>
  <si>
    <t>オンライン+実参加</t>
    <rPh sb="6" eb="7">
      <t>ジツ</t>
    </rPh>
    <rPh sb="7" eb="9">
      <t>サンカ</t>
    </rPh>
    <phoneticPr fontId="1"/>
  </si>
  <si>
    <t>誰でも</t>
    <rPh sb="0" eb="1">
      <t>ダレ</t>
    </rPh>
    <phoneticPr fontId="1"/>
  </si>
  <si>
    <t>組合員のみ</t>
    <rPh sb="0" eb="3">
      <t>クミアイイン</t>
    </rPh>
    <phoneticPr fontId="1"/>
  </si>
  <si>
    <t>ブロック限定</t>
    <rPh sb="4" eb="6">
      <t>ゲンテイ</t>
    </rPh>
    <phoneticPr fontId="1"/>
  </si>
  <si>
    <t>支部限定</t>
    <rPh sb="0" eb="2">
      <t>シブ</t>
    </rPh>
    <rPh sb="2" eb="4">
      <t>ゲンテイ</t>
    </rPh>
    <phoneticPr fontId="1"/>
  </si>
  <si>
    <t>組合員とお友だち</t>
    <rPh sb="0" eb="3">
      <t>クミアイイン</t>
    </rPh>
    <rPh sb="5" eb="6">
      <t>トモ</t>
    </rPh>
    <phoneticPr fontId="1"/>
  </si>
  <si>
    <t>ある場合は
依頼書と一緒に提出</t>
    <rPh sb="2" eb="4">
      <t>バアイ</t>
    </rPh>
    <rPh sb="6" eb="8">
      <t>イライ</t>
    </rPh>
    <rPh sb="8" eb="9">
      <t>ショ</t>
    </rPh>
    <rPh sb="10" eb="12">
      <t>イッショ</t>
    </rPh>
    <rPh sb="13" eb="15">
      <t>テイシュツ</t>
    </rPh>
    <phoneticPr fontId="1"/>
  </si>
  <si>
    <t>独自の申込みフォームなどが
ある場合のみ記入</t>
    <rPh sb="0" eb="2">
      <t>ドクジ</t>
    </rPh>
    <rPh sb="3" eb="5">
      <t>モウシコ</t>
    </rPh>
    <rPh sb="16" eb="18">
      <t>バアイ</t>
    </rPh>
    <rPh sb="20" eb="22">
      <t>キニュウ</t>
    </rPh>
    <phoneticPr fontId="1"/>
  </si>
  <si>
    <t>メルマガ前文
※150字以下推奨</t>
    <rPh sb="4" eb="6">
      <t>ゼンブン</t>
    </rPh>
    <rPh sb="11" eb="12">
      <t>ジ</t>
    </rPh>
    <rPh sb="12" eb="14">
      <t>イカ</t>
    </rPh>
    <rPh sb="14" eb="16">
      <t>スイショウ</t>
    </rPh>
    <phoneticPr fontId="1"/>
  </si>
  <si>
    <t>/</t>
    <phoneticPr fontId="1"/>
  </si>
  <si>
    <t>メルマガ
掲載順番</t>
    <rPh sb="5" eb="7">
      <t>ケイサイ</t>
    </rPh>
    <rPh sb="7" eb="9">
      <t>ジュンバン</t>
    </rPh>
    <phoneticPr fontId="1"/>
  </si>
  <si>
    <t>翌週：月～木</t>
    <rPh sb="0" eb="2">
      <t>ヨクシュウ</t>
    </rPh>
    <rPh sb="3" eb="4">
      <t>ゲツ</t>
    </rPh>
    <rPh sb="5" eb="6">
      <t>モク</t>
    </rPh>
    <phoneticPr fontId="1"/>
  </si>
  <si>
    <t>詳しくは注意事項タブを確認</t>
    <rPh sb="0" eb="1">
      <t>クワ</t>
    </rPh>
    <rPh sb="4" eb="6">
      <t>チュウイ</t>
    </rPh>
    <rPh sb="6" eb="8">
      <t>ジコウ</t>
    </rPh>
    <rPh sb="11" eb="13">
      <t>カクニン</t>
    </rPh>
    <phoneticPr fontId="1"/>
  </si>
  <si>
    <t>各センターから本部〆</t>
    <rPh sb="0" eb="1">
      <t>カク</t>
    </rPh>
    <rPh sb="7" eb="9">
      <t>ホンブ</t>
    </rPh>
    <phoneticPr fontId="1"/>
  </si>
  <si>
    <t>センターへ提出</t>
    <rPh sb="5" eb="7">
      <t>テイシュツ</t>
    </rPh>
    <phoneticPr fontId="1"/>
  </si>
  <si>
    <t>随時</t>
    <rPh sb="0" eb="2">
      <t>ズイジ</t>
    </rPh>
    <phoneticPr fontId="1"/>
  </si>
  <si>
    <t>毎週：金</t>
    <rPh sb="0" eb="2">
      <t>マイシュウ</t>
    </rPh>
    <rPh sb="3" eb="4">
      <t>キン</t>
    </rPh>
    <phoneticPr fontId="1"/>
  </si>
  <si>
    <t>※不明な項目はセンター事務局にて入力してください</t>
    <rPh sb="1" eb="3">
      <t>フメイ</t>
    </rPh>
    <rPh sb="4" eb="6">
      <t>コウモク</t>
    </rPh>
    <rPh sb="11" eb="14">
      <t>ジムキョク</t>
    </rPh>
    <rPh sb="16" eb="18">
      <t>ニュウリョク</t>
    </rPh>
    <phoneticPr fontId="1"/>
  </si>
  <si>
    <t>本部着の1週間後</t>
    <rPh sb="0" eb="2">
      <t>ホンブ</t>
    </rPh>
    <rPh sb="2" eb="3">
      <t>チャク</t>
    </rPh>
    <rPh sb="5" eb="7">
      <t>シュウカン</t>
    </rPh>
    <rPh sb="7" eb="8">
      <t>ゴ</t>
    </rPh>
    <phoneticPr fontId="1"/>
  </si>
  <si>
    <t>スケジュール（目安）</t>
    <rPh sb="7" eb="9">
      <t>メヤス</t>
    </rPh>
    <phoneticPr fontId="1"/>
  </si>
  <si>
    <t>埼玉HPアップ</t>
    <rPh sb="0" eb="2">
      <t>サイタマ</t>
    </rPh>
    <phoneticPr fontId="1"/>
  </si>
  <si>
    <t>HPイベント掲載</t>
    <rPh sb="6" eb="8">
      <t>ケイサイ</t>
    </rPh>
    <phoneticPr fontId="1"/>
  </si>
  <si>
    <t>開催日時</t>
    <rPh sb="0" eb="2">
      <t>カイサイ</t>
    </rPh>
    <rPh sb="2" eb="4">
      <t>ニチジ</t>
    </rPh>
    <phoneticPr fontId="1"/>
  </si>
  <si>
    <t>イベント
申込締切</t>
    <rPh sb="5" eb="7">
      <t>モウシコ</t>
    </rPh>
    <rPh sb="7" eb="9">
      <t>シメキリ</t>
    </rPh>
    <phoneticPr fontId="1"/>
  </si>
  <si>
    <t>〇</t>
    <phoneticPr fontId="1"/>
  </si>
  <si>
    <t>センター
担当者名</t>
    <rPh sb="5" eb="8">
      <t>タントウシャ</t>
    </rPh>
    <rPh sb="8" eb="9">
      <t>メイ</t>
    </rPh>
    <phoneticPr fontId="1"/>
  </si>
  <si>
    <t>HP掲載可能期間</t>
    <rPh sb="2" eb="4">
      <t>ケイサイ</t>
    </rPh>
    <rPh sb="4" eb="8">
      <t>カノウキカン</t>
    </rPh>
    <phoneticPr fontId="1"/>
  </si>
  <si>
    <t>～</t>
    <phoneticPr fontId="1"/>
  </si>
  <si>
    <t>×</t>
    <phoneticPr fontId="1"/>
  </si>
  <si>
    <t>書式バージョン：</t>
    <rPh sb="0" eb="2">
      <t>ショシキ</t>
    </rPh>
    <phoneticPr fontId="1"/>
  </si>
  <si>
    <t>指定なし（空欄）の場合、掲載期間は
　「イベントページ作成次第公開～イベント当日23：59閉鎖」　となります。</t>
    <rPh sb="0" eb="2">
      <t>シテイ</t>
    </rPh>
    <rPh sb="5" eb="7">
      <t>クウラン</t>
    </rPh>
    <rPh sb="9" eb="11">
      <t>バアイ</t>
    </rPh>
    <rPh sb="12" eb="16">
      <t>ケイサイキカン</t>
    </rPh>
    <rPh sb="27" eb="29">
      <t>サクセイ</t>
    </rPh>
    <rPh sb="29" eb="31">
      <t>シダイ</t>
    </rPh>
    <rPh sb="31" eb="33">
      <t>コウカイ</t>
    </rPh>
    <rPh sb="38" eb="40">
      <t>トウジツ</t>
    </rPh>
    <rPh sb="45" eb="47">
      <t>ヘイサ</t>
    </rPh>
    <phoneticPr fontId="1"/>
  </si>
  <si>
    <t>企画名</t>
    <rPh sb="0" eb="3">
      <t>キカクメイ</t>
    </rPh>
    <phoneticPr fontId="1"/>
  </si>
  <si>
    <t>記事内容
改行は
「Alt」キー
+
「Enter」</t>
    <rPh sb="0" eb="2">
      <t>キジ</t>
    </rPh>
    <rPh sb="2" eb="4">
      <t>ナイヨウ</t>
    </rPh>
    <rPh sb="6" eb="8">
      <t>カイギョウ</t>
    </rPh>
    <phoneticPr fontId="1"/>
  </si>
  <si>
    <t>記事内容
改行は
「Alt」キー
+
「Enter」</t>
    <phoneticPr fontId="1"/>
  </si>
  <si>
    <t>フォームのみ</t>
    <phoneticPr fontId="1"/>
  </si>
  <si>
    <t>HP</t>
    <phoneticPr fontId="1"/>
  </si>
  <si>
    <t>HP+フォーム</t>
    <phoneticPr fontId="1"/>
  </si>
  <si>
    <t>メルマガのみ</t>
    <phoneticPr fontId="1"/>
  </si>
  <si>
    <t>メルマガ+フォーム</t>
    <phoneticPr fontId="1"/>
  </si>
  <si>
    <t>文字数</t>
    <rPh sb="0" eb="3">
      <t>モジスウ</t>
    </rPh>
    <phoneticPr fontId="1"/>
  </si>
  <si>
    <t>前文は各回先頭のメールのみ記載可能
※2項目目以降でご記入いただいた場合は本文前に追加、または削除とさせていただきます。</t>
    <rPh sb="0" eb="2">
      <t>ゼンブン</t>
    </rPh>
    <rPh sb="3" eb="5">
      <t>カクカイ</t>
    </rPh>
    <rPh sb="5" eb="7">
      <t>セントウ</t>
    </rPh>
    <rPh sb="13" eb="17">
      <t>キサイカノウ</t>
    </rPh>
    <rPh sb="20" eb="23">
      <t>コウモクメ</t>
    </rPh>
    <rPh sb="23" eb="25">
      <t>イコウ</t>
    </rPh>
    <rPh sb="37" eb="40">
      <t>ホンブンマエ</t>
    </rPh>
    <rPh sb="41" eb="43">
      <t>ツイカ</t>
    </rPh>
    <rPh sb="47" eb="49">
      <t>サクジョ</t>
    </rPh>
    <phoneticPr fontId="1"/>
  </si>
  <si>
    <t>ブロックメルマガ/HPイベント掲載/申込フォーム追加　依頼書式</t>
    <rPh sb="15" eb="17">
      <t>ケイサイ</t>
    </rPh>
    <rPh sb="18" eb="20">
      <t>モウシコミ</t>
    </rPh>
    <rPh sb="24" eb="26">
      <t>ツイカ</t>
    </rPh>
    <rPh sb="27" eb="29">
      <t>イライ</t>
    </rPh>
    <rPh sb="29" eb="30">
      <t>ショ</t>
    </rPh>
    <rPh sb="30" eb="31">
      <t>シキ</t>
    </rPh>
    <phoneticPr fontId="1"/>
  </si>
  <si>
    <t>※依頼書の提出は　センター　→　ダイレクトクラウド(web掲載依頼）</t>
    <phoneticPr fontId="1"/>
  </si>
  <si>
    <t>申請項目
希望の項目に〇</t>
    <rPh sb="0" eb="2">
      <t>シンセイ</t>
    </rPh>
    <rPh sb="2" eb="4">
      <t>コウモク</t>
    </rPh>
    <rPh sb="5" eb="7">
      <t>キボウ</t>
    </rPh>
    <rPh sb="8" eb="10">
      <t>コウモク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</si>
  <si>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</si>
  <si>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</si>
  <si>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</si>
  <si>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</si>
  <si>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</si>
  <si>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</si>
  <si>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</si>
  <si>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</si>
  <si>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</si>
  <si>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メルマガ複数記事ある場合は表示順を記入(左にこの記事の順番、右にメルマガ全体の記事数）</t>
    <rPh sb="4" eb="6">
      <t>フクスウ</t>
    </rPh>
    <rPh sb="6" eb="8">
      <t>キジ</t>
    </rPh>
    <rPh sb="10" eb="12">
      <t>バアイ</t>
    </rPh>
    <rPh sb="13" eb="15">
      <t>ヒョウジ</t>
    </rPh>
    <rPh sb="15" eb="16">
      <t>ジュン</t>
    </rPh>
    <rPh sb="17" eb="19">
      <t>キニュウ</t>
    </rPh>
    <rPh sb="20" eb="21">
      <t>ヒダリ</t>
    </rPh>
    <rPh sb="24" eb="26">
      <t>キジ</t>
    </rPh>
    <rPh sb="27" eb="29">
      <t>ジュンバン</t>
    </rPh>
    <rPh sb="30" eb="31">
      <t>ミギ</t>
    </rPh>
    <rPh sb="36" eb="38">
      <t>ゼンタイ</t>
    </rPh>
    <rPh sb="39" eb="41">
      <t>キジ</t>
    </rPh>
    <rPh sb="41" eb="42">
      <t>スウ</t>
    </rPh>
    <phoneticPr fontId="1"/>
  </si>
  <si>
    <t>メルマガ全体版
(単協メルマガ）配信</t>
    <rPh sb="4" eb="7">
      <t>ゼンタイバン</t>
    </rPh>
    <rPh sb="9" eb="11">
      <t>タンキョウ</t>
    </rPh>
    <rPh sb="16" eb="18">
      <t>ハイシン</t>
    </rPh>
    <phoneticPr fontId="3"/>
  </si>
  <si>
    <t>〇</t>
  </si>
  <si>
    <t>※組合員の皆さんへ　不明な項目はセンター事務局判断か相談してください</t>
    <rPh sb="1" eb="4">
      <t>クミアイイン</t>
    </rPh>
    <rPh sb="5" eb="6">
      <t>ミナ</t>
    </rPh>
    <rPh sb="10" eb="12">
      <t>フメイ</t>
    </rPh>
    <rPh sb="13" eb="15">
      <t>コウモク</t>
    </rPh>
    <rPh sb="20" eb="23">
      <t>ジムキョク</t>
    </rPh>
    <rPh sb="23" eb="25">
      <t>ハンダン</t>
    </rPh>
    <rPh sb="26" eb="28">
      <t>ソウダン</t>
    </rPh>
    <phoneticPr fontId="1"/>
  </si>
  <si>
    <t>ブロック版
メールマガジン配信日</t>
    <rPh sb="4" eb="5">
      <t>バン</t>
    </rPh>
    <rPh sb="13" eb="15">
      <t>ハイシン</t>
    </rPh>
    <rPh sb="15" eb="16">
      <t>ビ</t>
    </rPh>
    <phoneticPr fontId="3"/>
  </si>
  <si>
    <t>申込フォーム追加</t>
  </si>
  <si>
    <t>その他</t>
    <rPh sb="2" eb="3">
      <t>タ</t>
    </rPh>
    <phoneticPr fontId="1"/>
  </si>
  <si>
    <t xml:space="preserve">・企画情報（イベント内容/主催/場所/参加費/日時/申込み方法/申込締切など）を記入してください。
※誤字や情報間違え以外は基本的そのまま掲載します。（改行は「alt + Enter」でできます。）
フォーマット案（参考）
■イベント情報
日時：〇/〇（〇）　〇〇：〇〇～〇〇：〇〇
主催：〇〇〇〇支部
場所：〇〇市●●会館
参加費：無料
参加対象：組合員とそのお友だち
申込方法：申込みフォームより
申込締切：〇/〇（〇）
託児締切：〇/〇（〇）
</t>
    <rPh sb="1" eb="3">
      <t>キカク</t>
    </rPh>
    <rPh sb="3" eb="5">
      <t>ジョウホウ</t>
    </rPh>
    <rPh sb="10" eb="12">
      <t>ナイヨウ</t>
    </rPh>
    <rPh sb="13" eb="15">
      <t>シュサイ</t>
    </rPh>
    <rPh sb="16" eb="18">
      <t>バショ</t>
    </rPh>
    <rPh sb="19" eb="22">
      <t>サンカヒ</t>
    </rPh>
    <rPh sb="23" eb="25">
      <t>ニチジ</t>
    </rPh>
    <rPh sb="26" eb="28">
      <t>モウシコ</t>
    </rPh>
    <rPh sb="29" eb="31">
      <t>ホウホウ</t>
    </rPh>
    <rPh sb="32" eb="36">
      <t>モウシコミシメキリ</t>
    </rPh>
    <rPh sb="40" eb="42">
      <t>キニュウ</t>
    </rPh>
    <rPh sb="51" eb="53">
      <t>ゴジ</t>
    </rPh>
    <rPh sb="54" eb="56">
      <t>ジョウホウ</t>
    </rPh>
    <rPh sb="56" eb="58">
      <t>マチガ</t>
    </rPh>
    <rPh sb="59" eb="61">
      <t>イガイ</t>
    </rPh>
    <rPh sb="62" eb="65">
      <t>キホンテキ</t>
    </rPh>
    <rPh sb="69" eb="71">
      <t>ケイサイ</t>
    </rPh>
    <rPh sb="76" eb="78">
      <t>カイギョウ</t>
    </rPh>
    <rPh sb="107" eb="108">
      <t>アン</t>
    </rPh>
    <rPh sb="109" eb="111">
      <t>サンコウ</t>
    </rPh>
    <rPh sb="118" eb="120">
      <t>ジョウホウ</t>
    </rPh>
    <rPh sb="121" eb="123">
      <t>ニチジ</t>
    </rPh>
    <rPh sb="143" eb="145">
      <t>シュサイ</t>
    </rPh>
    <rPh sb="150" eb="152">
      <t>シブ</t>
    </rPh>
    <rPh sb="153" eb="155">
      <t>バショ</t>
    </rPh>
    <rPh sb="158" eb="159">
      <t>シ</t>
    </rPh>
    <rPh sb="161" eb="163">
      <t>カイカン</t>
    </rPh>
    <rPh sb="164" eb="167">
      <t>サンカヒ</t>
    </rPh>
    <rPh sb="168" eb="170">
      <t>ムリョウ</t>
    </rPh>
    <rPh sb="171" eb="175">
      <t>サンカタイショウ</t>
    </rPh>
    <rPh sb="176" eb="179">
      <t>クミアイイン</t>
    </rPh>
    <rPh sb="183" eb="184">
      <t>トモ</t>
    </rPh>
    <rPh sb="187" eb="191">
      <t>モウシコミホウホウ</t>
    </rPh>
    <rPh sb="192" eb="194">
      <t>モウシコ</t>
    </rPh>
    <rPh sb="202" eb="204">
      <t>モウシコ</t>
    </rPh>
    <rPh sb="204" eb="206">
      <t>シメキリ</t>
    </rPh>
    <rPh sb="214" eb="218">
      <t>タクジシメキリ</t>
    </rPh>
    <phoneticPr fontId="1"/>
  </si>
  <si>
    <r>
      <rPr>
        <sz val="18"/>
        <rFont val="BIZ UDPゴシック"/>
        <family val="3"/>
        <charset val="128"/>
      </rPr>
      <t>ブロック版メールマガジン配信依頼</t>
    </r>
    <r>
      <rPr>
        <sz val="22"/>
        <rFont val="BIZ UDPゴシック"/>
        <family val="3"/>
        <charset val="128"/>
      </rPr>
      <t xml:space="preserve">
</t>
    </r>
    <r>
      <rPr>
        <b/>
        <sz val="12"/>
        <color rgb="FFFF0000"/>
        <rFont val="BIZ UDPゴシック"/>
        <family val="3"/>
        <charset val="128"/>
      </rPr>
      <t>※配信日程、締切は注意事項のタブを要確認</t>
    </r>
    <rPh sb="4" eb="5">
      <t>バン</t>
    </rPh>
    <rPh sb="12" eb="16">
      <t>ハイシンイライ</t>
    </rPh>
    <rPh sb="18" eb="22">
      <t>ハイシンニッテイ</t>
    </rPh>
    <rPh sb="23" eb="25">
      <t>シメキリ</t>
    </rPh>
    <rPh sb="26" eb="30">
      <t>チュウイジコウ</t>
    </rPh>
    <rPh sb="34" eb="37">
      <t>ヨウカクニン</t>
    </rPh>
    <phoneticPr fontId="1"/>
  </si>
  <si>
    <t>埼玉公式Facebook
掲載希望</t>
    <rPh sb="0" eb="2">
      <t>サイタマ</t>
    </rPh>
    <rPh sb="2" eb="4">
      <t>コウシキ</t>
    </rPh>
    <rPh sb="13" eb="15">
      <t>ケイサイ</t>
    </rPh>
    <rPh sb="15" eb="17">
      <t>キボウ</t>
    </rPh>
    <phoneticPr fontId="1"/>
  </si>
  <si>
    <t>記入箇所(曜日は自動のため入力不要）
〇…必須、△…任意、×…不要</t>
    <rPh sb="0" eb="2">
      <t>キニュウ</t>
    </rPh>
    <rPh sb="2" eb="4">
      <t>カショ</t>
    </rPh>
    <rPh sb="5" eb="7">
      <t>ヨウビ</t>
    </rPh>
    <rPh sb="8" eb="10">
      <t>ジドウ</t>
    </rPh>
    <rPh sb="13" eb="15">
      <t>ニュウリョク</t>
    </rPh>
    <rPh sb="15" eb="17">
      <t>フヨウ</t>
    </rPh>
    <rPh sb="21" eb="23">
      <t>ヒッス</t>
    </rPh>
    <rPh sb="26" eb="28">
      <t>ニンイ</t>
    </rPh>
    <rPh sb="31" eb="33">
      <t>フヨウ</t>
    </rPh>
    <phoneticPr fontId="1"/>
  </si>
  <si>
    <t>須佐</t>
    <rPh sb="0" eb="2">
      <t>スサ</t>
    </rPh>
    <phoneticPr fontId="1"/>
  </si>
  <si>
    <t>〇〇〇</t>
    <phoneticPr fontId="1"/>
  </si>
  <si>
    <t>メルマガ、HP、フォーム</t>
    <phoneticPr fontId="1"/>
  </si>
  <si>
    <t>×〇〇</t>
    <phoneticPr fontId="1"/>
  </si>
  <si>
    <t>××〇</t>
    <phoneticPr fontId="1"/>
  </si>
  <si>
    <t>×〇×</t>
    <phoneticPr fontId="1"/>
  </si>
  <si>
    <t>▼選択してください▼選択してください▼選択してください</t>
    <phoneticPr fontId="1"/>
  </si>
  <si>
    <t>〇▼選択してください▼選択してください</t>
    <phoneticPr fontId="1"/>
  </si>
  <si>
    <t>〇〇▼選択してください</t>
    <phoneticPr fontId="1"/>
  </si>
  <si>
    <t>×▼選択してください▼選択してください</t>
    <phoneticPr fontId="1"/>
  </si>
  <si>
    <t>××▼選択してください</t>
    <phoneticPr fontId="1"/>
  </si>
  <si>
    <t>〇××</t>
    <phoneticPr fontId="1"/>
  </si>
  <si>
    <t>〇×〇</t>
    <phoneticPr fontId="1"/>
  </si>
  <si>
    <t>※メルマガ配布依頼、HP掲載、フォーム追加の三つの項目を必ず〇×入力してください。</t>
    <rPh sb="5" eb="7">
      <t>ハイフ</t>
    </rPh>
    <rPh sb="7" eb="9">
      <t>イライ</t>
    </rPh>
    <rPh sb="12" eb="14">
      <t>ケイサイ</t>
    </rPh>
    <rPh sb="19" eb="21">
      <t>ツイカ</t>
    </rPh>
    <rPh sb="22" eb="23">
      <t>ミッ</t>
    </rPh>
    <rPh sb="25" eb="27">
      <t>コウモク</t>
    </rPh>
    <rPh sb="28" eb="29">
      <t>カナラ</t>
    </rPh>
    <rPh sb="32" eb="34">
      <t>ニュウリョク</t>
    </rPh>
    <phoneticPr fontId="1"/>
  </si>
  <si>
    <t>〇〇×</t>
    <phoneticPr fontId="1"/>
  </si>
  <si>
    <t>2024.1.5</t>
    <phoneticPr fontId="1"/>
  </si>
  <si>
    <t>SDGsについて楽しく学ぼう！</t>
    <phoneticPr fontId="1"/>
  </si>
  <si>
    <t>10：00　～　16：00</t>
    <phoneticPr fontId="1"/>
  </si>
  <si>
    <t>外もだんだん暖かくなってきましたね。4月は移り変わりの季節です、気分を一新して各学習会・セミナーへも参加してみませんか？</t>
    <phoneticPr fontId="1"/>
  </si>
  <si>
    <t>ブロックメルマガ/HPイベント掲載/申込フォーム追加　依頼書式（例）</t>
    <rPh sb="15" eb="17">
      <t>ケイサイ</t>
    </rPh>
    <rPh sb="18" eb="20">
      <t>モウシコミ</t>
    </rPh>
    <rPh sb="24" eb="26">
      <t>ツイカ</t>
    </rPh>
    <rPh sb="27" eb="29">
      <t>イライ</t>
    </rPh>
    <rPh sb="29" eb="30">
      <t>ショ</t>
    </rPh>
    <rPh sb="30" eb="31">
      <t>シキ</t>
    </rPh>
    <rPh sb="32" eb="33">
      <t>レイ</t>
    </rPh>
    <phoneticPr fontId="1"/>
  </si>
  <si>
    <t>2025年度　ブロック　ホームページイベント掲載スケジュール</t>
    <rPh sb="4" eb="6">
      <t>ネンド</t>
    </rPh>
    <rPh sb="22" eb="24">
      <t>ケイサイ</t>
    </rPh>
    <phoneticPr fontId="1"/>
  </si>
  <si>
    <t xml:space="preserve">最近よく耳にする「SDGs」。
生産者を呼んでワークショップを開催します。
SDGsについて気軽に楽しく学んでみませんか？
是非お友だちをお誘いの上、ご参加ください♪
■イベント情報
日時：4/7(月)　10：00～16：00
主催：川口ブロック
場所：埼玉県川口市小谷場206　川口センター2階
参加費：無料
参加対象：誰でも
申込方法：申込みフォームより
申込締切：4/2(水)
託児締切：3/29(土)
</t>
    <rPh sb="100" eb="101">
      <t>ゲツ</t>
    </rPh>
    <rPh sb="190" eb="191">
      <t>スイ</t>
    </rPh>
    <rPh sb="203" eb="204">
      <t>ド</t>
    </rPh>
    <phoneticPr fontId="1"/>
  </si>
  <si>
    <t>2026年度　ブロック版メルマガスケジュール※メルマガ配信日は基本土曜日の夜。</t>
    <rPh sb="4" eb="6">
      <t>ネンド</t>
    </rPh>
    <rPh sb="11" eb="12">
      <t>バン</t>
    </rPh>
    <rPh sb="27" eb="30">
      <t>ハイシンビ</t>
    </rPh>
    <rPh sb="31" eb="33">
      <t>キホン</t>
    </rPh>
    <rPh sb="33" eb="36">
      <t>ドヨウビ</t>
    </rPh>
    <rPh sb="37" eb="38">
      <t>ヨル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</si>
</sst>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3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Yu Gothic Mediu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rgb="FFFF0000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name val="BIZ UDPゴシック"/>
      <family val="3"/>
      <charset val="128"/>
    </font>
    <font>
      <sz val="22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0"/>
      <color rgb="FF0070C0"/>
      <name val="ＭＳ Ｐゴシック"/>
      <family val="3"/>
      <charset val="128"/>
      <scheme val="minor"/>
    </font>
    <font>
      <b/>
      <sz val="16"/>
      <color rgb="FF0000FF"/>
      <name val="BIZ UDP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2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Protection="1">
      <protection locked="0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 applyProtection="1">
      <alignment vertical="center"/>
      <protection locked="0"/>
    </xf>
    <xf numFmtId="0" fontId="10" fillId="0" borderId="2" xfId="0" applyFont="1" applyBorder="1"/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3" borderId="1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0" fillId="6" borderId="2" xfId="0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23" fillId="0" borderId="5" xfId="0" applyNumberFormat="1" applyFont="1" applyBorder="1" applyAlignment="1">
      <alignment horizontal="center" vertical="center" shrinkToFit="1"/>
    </xf>
    <xf numFmtId="55" fontId="7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14" fontId="16" fillId="0" borderId="22" xfId="0" applyNumberFormat="1" applyFont="1" applyBorder="1" applyAlignment="1">
      <alignment horizontal="center" vertical="center" wrapText="1"/>
    </xf>
    <xf numFmtId="14" fontId="16" fillId="0" borderId="14" xfId="0" applyNumberFormat="1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176" fontId="29" fillId="0" borderId="2" xfId="0" applyNumberFormat="1" applyFont="1" applyBorder="1" applyAlignment="1">
      <alignment horizontal="center" vertical="center" shrinkToFit="1"/>
    </xf>
    <xf numFmtId="0" fontId="30" fillId="0" borderId="0" xfId="0" applyFont="1" applyAlignment="1" applyProtection="1">
      <alignment horizontal="left" vertical="center"/>
      <protection locked="0"/>
    </xf>
    <xf numFmtId="0" fontId="0" fillId="8" borderId="0" xfId="0" applyFill="1"/>
    <xf numFmtId="0" fontId="13" fillId="0" borderId="12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14" fillId="0" borderId="36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21" fillId="7" borderId="19" xfId="0" applyFont="1" applyFill="1" applyBorder="1" applyAlignment="1" applyProtection="1">
      <alignment horizontal="center" vertical="center" wrapText="1"/>
      <protection locked="0"/>
    </xf>
    <xf numFmtId="0" fontId="21" fillId="7" borderId="20" xfId="0" applyFont="1" applyFill="1" applyBorder="1" applyAlignment="1" applyProtection="1">
      <alignment horizontal="center" vertical="center"/>
      <protection locked="0"/>
    </xf>
    <xf numFmtId="0" fontId="28" fillId="5" borderId="26" xfId="0" applyFont="1" applyFill="1" applyBorder="1" applyAlignment="1" applyProtection="1">
      <alignment horizontal="center" vertical="center" wrapText="1"/>
      <protection locked="0"/>
    </xf>
    <xf numFmtId="0" fontId="28" fillId="5" borderId="27" xfId="0" applyFont="1" applyFill="1" applyBorder="1" applyAlignment="1" applyProtection="1">
      <alignment horizontal="center" vertical="center"/>
      <protection locked="0"/>
    </xf>
    <xf numFmtId="0" fontId="28" fillId="5" borderId="28" xfId="0" applyFont="1" applyFill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27" fillId="5" borderId="26" xfId="0" applyFont="1" applyFill="1" applyBorder="1" applyAlignment="1" applyProtection="1">
      <alignment horizontal="center" vertical="center" wrapText="1"/>
      <protection locked="0"/>
    </xf>
    <xf numFmtId="0" fontId="27" fillId="5" borderId="27" xfId="0" applyFont="1" applyFill="1" applyBorder="1" applyAlignment="1" applyProtection="1">
      <alignment horizontal="center" vertical="center"/>
      <protection locked="0"/>
    </xf>
    <xf numFmtId="0" fontId="27" fillId="5" borderId="28" xfId="0" applyFont="1" applyFill="1" applyBorder="1" applyAlignment="1" applyProtection="1">
      <alignment horizontal="center" vertical="center"/>
      <protection locked="0"/>
    </xf>
    <xf numFmtId="0" fontId="28" fillId="5" borderId="32" xfId="0" applyFont="1" applyFill="1" applyBorder="1" applyAlignment="1" applyProtection="1">
      <alignment horizontal="center" vertical="center"/>
      <protection locked="0"/>
    </xf>
    <xf numFmtId="0" fontId="28" fillId="5" borderId="34" xfId="0" applyFont="1" applyFill="1" applyBorder="1" applyAlignment="1" applyProtection="1">
      <alignment horizontal="center" vertical="center"/>
      <protection locked="0"/>
    </xf>
    <xf numFmtId="0" fontId="20" fillId="0" borderId="33" xfId="0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Medium9"/>
  <colors>
    <mruColors>
      <color rgb="FF0000FF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5</xdr:col>
      <xdr:colOff>0</xdr:colOff>
      <xdr:row>1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1F0F53-72B4-44A4-8AAD-66F2B6A5FD78}"/>
            </a:ext>
          </a:extLst>
        </xdr:cNvPr>
        <xdr:cNvSpPr txBox="1"/>
      </xdr:nvSpPr>
      <xdr:spPr>
        <a:xfrm>
          <a:off x="1" y="0"/>
          <a:ext cx="6962774" cy="333375"/>
        </a:xfrm>
        <a:prstGeom prst="rect">
          <a:avLst/>
        </a:prstGeom>
        <a:solidFill>
          <a:sysClr val="window" lastClr="FFFFF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>
              <a:solidFill>
                <a:sysClr val="windowText" lastClr="000000"/>
              </a:solidFill>
              <a:effectLst/>
              <a:latin typeface="Yu Gothic Medium" panose="020B0500000000000000" pitchFamily="34" charset="-128"/>
              <a:ea typeface="Yu Gothic Medium" panose="020B0500000000000000" pitchFamily="34" charset="-128"/>
              <a:cs typeface="+mn-cs"/>
            </a:rPr>
            <a:t>ホームページイベント掲載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Yu Gothic Medium" panose="020B0500000000000000" pitchFamily="34" charset="-128"/>
              <a:ea typeface="Yu Gothic Medium" panose="020B0500000000000000" pitchFamily="34" charset="-128"/>
              <a:cs typeface="+mn-cs"/>
            </a:rPr>
            <a:t>/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Yu Gothic Medium" panose="020B0500000000000000" pitchFamily="34" charset="-128"/>
              <a:ea typeface="Yu Gothic Medium" panose="020B0500000000000000" pitchFamily="34" charset="-128"/>
              <a:cs typeface="+mn-cs"/>
            </a:rPr>
            <a:t>ブロック版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Yu Gothic Medium" panose="020B0500000000000000" pitchFamily="34" charset="-128"/>
              <a:ea typeface="Yu Gothic Medium" panose="020B0500000000000000" pitchFamily="34" charset="-128"/>
              <a:cs typeface="+mn-cs"/>
            </a:rPr>
            <a:t>メール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Yu Gothic Medium" panose="020B0500000000000000" pitchFamily="34" charset="-128"/>
              <a:ea typeface="Yu Gothic Medium" panose="020B0500000000000000" pitchFamily="34" charset="-128"/>
              <a:cs typeface="+mn-cs"/>
            </a:rPr>
            <a:t>ガジン配信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Yu Gothic Medium" panose="020B0500000000000000" pitchFamily="34" charset="-128"/>
              <a:ea typeface="Yu Gothic Medium" panose="020B0500000000000000" pitchFamily="34" charset="-128"/>
              <a:cs typeface="+mn-cs"/>
            </a:rPr>
            <a:t>/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Yu Gothic Medium" panose="020B0500000000000000" pitchFamily="34" charset="-128"/>
              <a:ea typeface="Yu Gothic Medium" panose="020B0500000000000000" pitchFamily="34" charset="-128"/>
              <a:cs typeface="+mn-cs"/>
            </a:rPr>
            <a:t>申込フォーム設置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Yu Gothic Medium" panose="020B0500000000000000" pitchFamily="34" charset="-128"/>
              <a:ea typeface="Yu Gothic Medium" panose="020B0500000000000000" pitchFamily="34" charset="-128"/>
              <a:cs typeface="+mn-cs"/>
            </a:rPr>
            <a:t>　注意事項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Yu Gothic Medium" panose="020B0500000000000000" pitchFamily="34" charset="-128"/>
              <a:ea typeface="Yu Gothic Medium" panose="020B0500000000000000" pitchFamily="34" charset="-128"/>
              <a:cs typeface="+mn-cs"/>
            </a:rPr>
            <a:t>　</a:t>
          </a:r>
          <a:endParaRPr kumimoji="1" lang="ja-JP" altLang="en-US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16</xdr:row>
      <xdr:rowOff>171447</xdr:rowOff>
    </xdr:from>
    <xdr:to>
      <xdr:col>5</xdr:col>
      <xdr:colOff>0</xdr:colOff>
      <xdr:row>23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951F13-9320-4A9E-BE77-53B321F74853}"/>
            </a:ext>
          </a:extLst>
        </xdr:cNvPr>
        <xdr:cNvSpPr txBox="1"/>
      </xdr:nvSpPr>
      <xdr:spPr>
        <a:xfrm>
          <a:off x="0" y="2571747"/>
          <a:ext cx="6400800" cy="1123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◆ホームページイベント掲載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・イベント情報を埼玉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HP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に掲載できます。</a:t>
          </a:r>
          <a:r>
            <a:rPr lang="ja-JP" altLang="en-US" sz="11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受付は毎週金曜日締め→翌週月～木</a:t>
          </a:r>
          <a:r>
            <a:rPr lang="en-US" altLang="ja-JP" sz="11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UP</a:t>
          </a:r>
          <a:r>
            <a:rPr lang="ja-JP" altLang="en-US" sz="11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0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・目安スケジュールを参考に、事務局を介して依頼してください。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・依頼書の提出は各センターへお願いします。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センターからダイレクトクラウド（本部）へ提出となります。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27</xdr:row>
      <xdr:rowOff>133350</xdr:rowOff>
    </xdr:from>
    <xdr:to>
      <xdr:col>5</xdr:col>
      <xdr:colOff>0</xdr:colOff>
      <xdr:row>34</xdr:row>
      <xdr:rowOff>361951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2F11F83-8FE3-4CE0-9B95-4CB4FE607423}"/>
            </a:ext>
          </a:extLst>
        </xdr:cNvPr>
        <xdr:cNvSpPr txBox="1"/>
      </xdr:nvSpPr>
      <xdr:spPr>
        <a:xfrm>
          <a:off x="95250" y="4933950"/>
          <a:ext cx="6781800" cy="2162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◆ブロック版メールマガジン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（メルマガ）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・受付期間：組織部より各事務局長・各センターアドレス宛へ「ブロック版メールマガジン締切日案内」のメール配信後から下記の依頼書提出締め切りまで</a:t>
          </a:r>
          <a:endParaRPr lang="ja-JP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・依頼書提出しめきり：毎月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　又は　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回週　月曜日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・・・　　　</a:t>
          </a:r>
          <a:r>
            <a:rPr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（概ねブロック会議週の翌週）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・配信日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：毎月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　又は　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回週</a:t>
          </a:r>
          <a:r>
            <a:rPr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土曜日（夜）・・・</a:t>
          </a:r>
          <a:r>
            <a:rPr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（締切週の土曜日）</a:t>
          </a:r>
          <a:endParaRPr lang="ja-JP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・回数：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ブロック月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回配信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・配信可能組織：ブロック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・ブロック記事の他、複数支部の記事をまとめることや、新規加入者など対象を限定することも可。ただし対象者リストは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回の配信で統一することが条件となります。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・「前文あいさつ」は、メルマガ一通をとおして一つです。記事ごとではありません。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・内容は、ブロック独自の紹介のお知らせ、取り組みなど、イベント以外の記事も可能です。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8</xdr:row>
      <xdr:rowOff>57150</xdr:rowOff>
    </xdr:from>
    <xdr:to>
      <xdr:col>5</xdr:col>
      <xdr:colOff>0</xdr:colOff>
      <xdr:row>16</xdr:row>
      <xdr:rowOff>142876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77D2749-D5CE-454E-995C-6250E30169E6}"/>
            </a:ext>
          </a:extLst>
        </xdr:cNvPr>
        <xdr:cNvSpPr txBox="1"/>
      </xdr:nvSpPr>
      <xdr:spPr>
        <a:xfrm>
          <a:off x="95250" y="1428750"/>
          <a:ext cx="6781800" cy="1457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◆共通事項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事前　または　事後（翌月等）</a:t>
          </a:r>
          <a:r>
            <a:rPr lang="ja-JP" altLang="en-US" sz="14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ja-JP" sz="14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ブ</a:t>
          </a:r>
          <a:r>
            <a:rPr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ロック会議で確認してください。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・チラシ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・資料等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あり、依頼書上で「添付必要」な場合は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添付してください。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・画像データは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JPEG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Word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に貼り付けずにお送りください。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HP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掲載・メルマガの作成上、画像・語句などを、本旨に沿う範囲で修正する場合があります。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・本部へ提出するもの（センター事務局を介して、組織部へ依頼）</a:t>
          </a:r>
          <a:endParaRPr lang="en-US" altLang="ja-JP" sz="12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①依頼書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記事に対し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枚を使用）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②ちらし（データ）　③画像データ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</xdr:colOff>
      <xdr:row>2</xdr:row>
      <xdr:rowOff>47626</xdr:rowOff>
    </xdr:from>
    <xdr:to>
      <xdr:col>5</xdr:col>
      <xdr:colOff>0</xdr:colOff>
      <xdr:row>7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EBC7AE-E6BA-4A86-92F0-2316925926A3}"/>
            </a:ext>
          </a:extLst>
        </xdr:cNvPr>
        <xdr:cNvSpPr txBox="1"/>
      </xdr:nvSpPr>
      <xdr:spPr>
        <a:xfrm>
          <a:off x="95251" y="390526"/>
          <a:ext cx="6781799" cy="962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エクセル版の使い方</a:t>
          </a:r>
          <a:endParaRPr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注意事項／記入例／依頼書（ホームページイベント掲載・ブロックメルマガ・申込フォーム）　がシートごとに分かれています。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依頼書の提出時は、「依頼書」のシートに入力してください。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145677</xdr:colOff>
      <xdr:row>10</xdr:row>
      <xdr:rowOff>0</xdr:rowOff>
    </xdr:from>
    <xdr:to>
      <xdr:col>1</xdr:col>
      <xdr:colOff>437030</xdr:colOff>
      <xdr:row>13</xdr:row>
      <xdr:rowOff>190500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FE5750E5-0E10-4DED-9C6A-B57F684CCF5E}"/>
            </a:ext>
          </a:extLst>
        </xdr:cNvPr>
        <xdr:cNvSpPr/>
      </xdr:nvSpPr>
      <xdr:spPr>
        <a:xfrm>
          <a:off x="326652" y="2409825"/>
          <a:ext cx="291353" cy="9620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179294</xdr:colOff>
      <xdr:row>21</xdr:row>
      <xdr:rowOff>22412</xdr:rowOff>
    </xdr:from>
    <xdr:to>
      <xdr:col>18</xdr:col>
      <xdr:colOff>493058</xdr:colOff>
      <xdr:row>21</xdr:row>
      <xdr:rowOff>582707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3C1FCF2A-7539-41C4-909A-323B9CE2EDAA}"/>
            </a:ext>
          </a:extLst>
        </xdr:cNvPr>
        <xdr:cNvSpPr/>
      </xdr:nvSpPr>
      <xdr:spPr>
        <a:xfrm>
          <a:off x="7923119" y="6994712"/>
          <a:ext cx="999564" cy="56029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174811</xdr:colOff>
      <xdr:row>23</xdr:row>
      <xdr:rowOff>6723</xdr:rowOff>
    </xdr:from>
    <xdr:to>
      <xdr:col>18</xdr:col>
      <xdr:colOff>488575</xdr:colOff>
      <xdr:row>24</xdr:row>
      <xdr:rowOff>6724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B7749874-194F-496E-BC8C-2EF34864DB00}"/>
            </a:ext>
          </a:extLst>
        </xdr:cNvPr>
        <xdr:cNvSpPr/>
      </xdr:nvSpPr>
      <xdr:spPr>
        <a:xfrm>
          <a:off x="7918636" y="11598648"/>
          <a:ext cx="999564" cy="561976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145677</xdr:colOff>
      <xdr:row>10</xdr:row>
      <xdr:rowOff>0</xdr:rowOff>
    </xdr:from>
    <xdr:to>
      <xdr:col>1</xdr:col>
      <xdr:colOff>437030</xdr:colOff>
      <xdr:row>13</xdr:row>
      <xdr:rowOff>190500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A751EB50-67F3-4F63-81B2-133788994A3D}"/>
            </a:ext>
          </a:extLst>
        </xdr:cNvPr>
        <xdr:cNvSpPr/>
      </xdr:nvSpPr>
      <xdr:spPr>
        <a:xfrm>
          <a:off x="326652" y="3609975"/>
          <a:ext cx="291353" cy="120967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179294</xdr:colOff>
      <xdr:row>21</xdr:row>
      <xdr:rowOff>22412</xdr:rowOff>
    </xdr:from>
    <xdr:to>
      <xdr:col>18</xdr:col>
      <xdr:colOff>493058</xdr:colOff>
      <xdr:row>21</xdr:row>
      <xdr:rowOff>582707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799B9E5E-517F-41C0-B3A6-9B6540141EB7}"/>
            </a:ext>
          </a:extLst>
        </xdr:cNvPr>
        <xdr:cNvSpPr/>
      </xdr:nvSpPr>
      <xdr:spPr>
        <a:xfrm>
          <a:off x="9456644" y="8442512"/>
          <a:ext cx="999564" cy="56029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174811</xdr:colOff>
      <xdr:row>23</xdr:row>
      <xdr:rowOff>6723</xdr:rowOff>
    </xdr:from>
    <xdr:to>
      <xdr:col>18</xdr:col>
      <xdr:colOff>488575</xdr:colOff>
      <xdr:row>24</xdr:row>
      <xdr:rowOff>6724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D58911FB-94B4-42FD-9C14-A57EDA4149CE}"/>
            </a:ext>
          </a:extLst>
        </xdr:cNvPr>
        <xdr:cNvSpPr/>
      </xdr:nvSpPr>
      <xdr:spPr>
        <a:xfrm>
          <a:off x="9452161" y="13046448"/>
          <a:ext cx="999564" cy="561976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6D5C-B919-4649-8BD7-E7B4A4FA2B65}">
  <sheetPr>
    <tabColor rgb="FFFF0000"/>
    <pageSetUpPr fitToPage="1"/>
  </sheetPr>
  <dimension ref="B1:E51"/>
  <sheetViews>
    <sheetView tabSelected="1" view="pageBreakPreview" zoomScaleNormal="100" zoomScaleSheetLayoutView="100" workbookViewId="0">
      <selection activeCell="B39" sqref="B39"/>
    </sheetView>
  </sheetViews>
  <sheetFormatPr defaultRowHeight="13.5"/>
  <cols>
    <col min="1" max="1" width="1.25" customWidth="1"/>
    <col min="2" max="5" width="22.25" customWidth="1"/>
    <col min="6" max="6" width="1" customWidth="1"/>
    <col min="8" max="8" width="12" customWidth="1"/>
  </cols>
  <sheetData>
    <row r="1" spans="2:3">
      <c r="B1" s="1"/>
      <c r="C1" s="1"/>
    </row>
    <row r="25" spans="2:5">
      <c r="B25" s="2" t="s">
        <v>118</v>
      </c>
    </row>
    <row r="26" spans="2:5" ht="18.75" customHeight="1">
      <c r="B26" s="14" t="s">
        <v>53</v>
      </c>
      <c r="C26" s="47" t="s">
        <v>48</v>
      </c>
      <c r="D26" s="47" t="s">
        <v>47</v>
      </c>
      <c r="E26" s="48" t="s">
        <v>54</v>
      </c>
    </row>
    <row r="27" spans="2:5" ht="21.75" customHeight="1">
      <c r="B27" s="14" t="s">
        <v>52</v>
      </c>
      <c r="C27" s="47" t="s">
        <v>49</v>
      </c>
      <c r="D27" s="47" t="s">
        <v>50</v>
      </c>
      <c r="E27" s="47" t="s">
        <v>45</v>
      </c>
    </row>
    <row r="34" spans="2:5" ht="71.25" customHeight="1"/>
    <row r="35" spans="2:5" ht="36.75" customHeight="1"/>
    <row r="36" spans="2:5">
      <c r="B36" s="3" t="s">
        <v>120</v>
      </c>
      <c r="C36" s="3"/>
      <c r="D36" s="2"/>
      <c r="E36" s="2"/>
    </row>
    <row r="37" spans="2:5" ht="24">
      <c r="B37" s="5" t="s">
        <v>2</v>
      </c>
      <c r="C37" s="4" t="s">
        <v>1</v>
      </c>
      <c r="D37" s="6" t="s">
        <v>91</v>
      </c>
      <c r="E37" s="49" t="s">
        <v>88</v>
      </c>
    </row>
    <row r="38" spans="2:5" ht="18" customHeight="1">
      <c r="B38" s="51">
        <v>46082</v>
      </c>
      <c r="C38" s="7">
        <v>46083</v>
      </c>
      <c r="D38" s="50">
        <f t="shared" ref="D38" si="0">C38+5</f>
        <v>46088</v>
      </c>
      <c r="E38" s="7">
        <f t="shared" ref="E38" si="1">D38+14</f>
        <v>46102</v>
      </c>
    </row>
    <row r="39" spans="2:5" ht="18" customHeight="1">
      <c r="B39" s="52" t="s">
        <v>78</v>
      </c>
      <c r="C39" s="7">
        <v>45754</v>
      </c>
      <c r="D39" s="50">
        <f t="shared" ref="D39:D50" si="2">C39+5</f>
        <v>45759</v>
      </c>
      <c r="E39" s="7">
        <f t="shared" ref="E39:E50" si="3">D39+14</f>
        <v>45773</v>
      </c>
    </row>
    <row r="40" spans="2:5" ht="18" customHeight="1">
      <c r="B40" s="52" t="s">
        <v>79</v>
      </c>
      <c r="C40" s="7">
        <v>45789</v>
      </c>
      <c r="D40" s="50">
        <f t="shared" si="2"/>
        <v>45794</v>
      </c>
      <c r="E40" s="56">
        <f>D40+14</f>
        <v>45808</v>
      </c>
    </row>
    <row r="41" spans="2:5" ht="18" customHeight="1">
      <c r="B41" s="52" t="s">
        <v>80</v>
      </c>
      <c r="C41" s="7">
        <v>45817</v>
      </c>
      <c r="D41" s="50">
        <f t="shared" si="2"/>
        <v>45822</v>
      </c>
      <c r="E41" s="7">
        <f t="shared" si="3"/>
        <v>45836</v>
      </c>
    </row>
    <row r="42" spans="2:5" ht="18" customHeight="1">
      <c r="B42" s="52" t="s">
        <v>81</v>
      </c>
      <c r="C42" s="7">
        <v>45845</v>
      </c>
      <c r="D42" s="50">
        <f t="shared" si="2"/>
        <v>45850</v>
      </c>
      <c r="E42" s="7">
        <f t="shared" si="3"/>
        <v>45864</v>
      </c>
    </row>
    <row r="43" spans="2:5" ht="18" customHeight="1">
      <c r="B43" s="52" t="s">
        <v>82</v>
      </c>
      <c r="C43" s="7">
        <v>45873</v>
      </c>
      <c r="D43" s="50">
        <f t="shared" si="2"/>
        <v>45878</v>
      </c>
      <c r="E43" s="56">
        <f>D43+21</f>
        <v>45899</v>
      </c>
    </row>
    <row r="44" spans="2:5" ht="18" customHeight="1">
      <c r="B44" s="52" t="s">
        <v>83</v>
      </c>
      <c r="C44" s="7">
        <v>45908</v>
      </c>
      <c r="D44" s="50">
        <f t="shared" si="2"/>
        <v>45913</v>
      </c>
      <c r="E44" s="7">
        <f t="shared" si="3"/>
        <v>45927</v>
      </c>
    </row>
    <row r="45" spans="2:5" ht="18" customHeight="1">
      <c r="B45" s="52" t="s">
        <v>84</v>
      </c>
      <c r="C45" s="7">
        <v>45936</v>
      </c>
      <c r="D45" s="50">
        <f t="shared" si="2"/>
        <v>45941</v>
      </c>
      <c r="E45" s="7">
        <f t="shared" si="3"/>
        <v>45955</v>
      </c>
    </row>
    <row r="46" spans="2:5" ht="18" customHeight="1">
      <c r="B46" s="52" t="s">
        <v>85</v>
      </c>
      <c r="C46" s="7">
        <v>45964</v>
      </c>
      <c r="D46" s="50">
        <f t="shared" si="2"/>
        <v>45969</v>
      </c>
      <c r="E46" s="7">
        <f t="shared" si="3"/>
        <v>45983</v>
      </c>
    </row>
    <row r="47" spans="2:5" ht="18" customHeight="1">
      <c r="B47" s="52" t="s">
        <v>86</v>
      </c>
      <c r="C47" s="7">
        <v>45992</v>
      </c>
      <c r="D47" s="50">
        <f t="shared" si="2"/>
        <v>45997</v>
      </c>
      <c r="E47" s="7">
        <f t="shared" si="3"/>
        <v>46011</v>
      </c>
    </row>
    <row r="48" spans="2:5" ht="18" customHeight="1">
      <c r="B48" s="51">
        <v>46388</v>
      </c>
      <c r="C48" s="7">
        <v>46027</v>
      </c>
      <c r="D48" s="50">
        <f t="shared" si="2"/>
        <v>46032</v>
      </c>
      <c r="E48" s="7">
        <f t="shared" si="3"/>
        <v>46046</v>
      </c>
    </row>
    <row r="49" spans="2:5" ht="18" customHeight="1">
      <c r="B49" s="52" t="s">
        <v>3</v>
      </c>
      <c r="C49" s="7">
        <v>46055</v>
      </c>
      <c r="D49" s="50">
        <f t="shared" si="2"/>
        <v>46060</v>
      </c>
      <c r="E49" s="7">
        <f t="shared" si="3"/>
        <v>46074</v>
      </c>
    </row>
    <row r="50" spans="2:5" ht="18" customHeight="1">
      <c r="B50" s="52" t="s">
        <v>4</v>
      </c>
      <c r="C50" s="7">
        <v>46083</v>
      </c>
      <c r="D50" s="50">
        <f t="shared" si="2"/>
        <v>46088</v>
      </c>
      <c r="E50" s="7">
        <f t="shared" si="3"/>
        <v>46102</v>
      </c>
    </row>
    <row r="51" spans="2:5" ht="6.75" customHeight="1"/>
  </sheetData>
  <phoneticPr fontId="1"/>
  <printOptions horizontalCentered="1"/>
  <pageMargins left="0.51181102362204722" right="0.31496062992125984" top="0.55118110236220474" bottom="0.55118110236220474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2953C-420D-4ABF-8FBB-79800620ECEB}">
  <sheetPr>
    <tabColor rgb="FF7030A0"/>
    <pageSetUpPr fitToPage="1"/>
  </sheetPr>
  <dimension ref="B1:T25"/>
  <sheetViews>
    <sheetView view="pageBreakPreview" topLeftCell="B10" zoomScaleNormal="100" zoomScaleSheetLayoutView="100" workbookViewId="0">
      <selection activeCell="E16" sqref="E16"/>
    </sheetView>
  </sheetViews>
  <sheetFormatPr defaultRowHeight="13.5"/>
  <cols>
    <col min="1" max="1" width="2.375" customWidth="1"/>
    <col min="2" max="2" width="7.5" customWidth="1"/>
    <col min="3" max="3" width="11.125" customWidth="1"/>
    <col min="4" max="4" width="5.125" customWidth="1"/>
    <col min="5" max="5" width="27.5" customWidth="1"/>
    <col min="6" max="6" width="7.125" customWidth="1"/>
    <col min="9" max="9" width="8" customWidth="1"/>
    <col min="10" max="10" width="17" customWidth="1"/>
    <col min="11" max="11" width="6" customWidth="1"/>
    <col min="13" max="13" width="3" customWidth="1"/>
    <col min="14" max="17" width="9" hidden="1" customWidth="1"/>
  </cols>
  <sheetData>
    <row r="1" spans="2:20" ht="39.75" customHeight="1" thickBot="1">
      <c r="B1" s="64" t="s">
        <v>75</v>
      </c>
      <c r="C1" s="65"/>
      <c r="D1" s="65"/>
      <c r="E1" s="65"/>
      <c r="F1" s="65"/>
      <c r="G1" s="65"/>
      <c r="H1" s="65"/>
      <c r="I1" s="65"/>
      <c r="J1" s="65"/>
      <c r="K1" s="65"/>
      <c r="L1" s="66"/>
      <c r="M1" s="16"/>
    </row>
    <row r="2" spans="2:20" s="11" customFormat="1" ht="15.75">
      <c r="B2" s="9" t="s">
        <v>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20" s="11" customFormat="1" ht="15.75">
      <c r="B3" s="12" t="s">
        <v>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20" s="11" customFormat="1" ht="26.25" customHeight="1">
      <c r="B4" s="72" t="s">
        <v>90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15"/>
    </row>
    <row r="5" spans="2:20" s="11" customFormat="1" ht="23.25">
      <c r="B5" s="67" t="s">
        <v>76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15"/>
    </row>
    <row r="6" spans="2:20" s="11" customFormat="1" ht="18" customHeight="1">
      <c r="B6" s="69" t="s">
        <v>46</v>
      </c>
      <c r="C6" s="69"/>
      <c r="D6" s="69"/>
      <c r="E6" s="69"/>
      <c r="F6" s="69"/>
      <c r="G6" s="69"/>
      <c r="H6" s="20"/>
      <c r="I6" s="70" t="s">
        <v>63</v>
      </c>
      <c r="J6" s="70"/>
      <c r="K6" s="71" t="s">
        <v>113</v>
      </c>
      <c r="L6" s="71"/>
      <c r="M6" s="41"/>
    </row>
    <row r="7" spans="2:20" s="11" customFormat="1" ht="18" customHeight="1" thickBot="1">
      <c r="C7" s="41"/>
      <c r="D7" s="41"/>
      <c r="E7" s="41"/>
      <c r="F7" s="41"/>
      <c r="G7" s="41"/>
      <c r="H7" s="20"/>
      <c r="I7" s="42"/>
      <c r="J7" s="42"/>
      <c r="K7" s="43"/>
      <c r="L7" s="43"/>
      <c r="M7" s="41"/>
    </row>
    <row r="8" spans="2:20" s="11" customFormat="1" ht="44.25" customHeight="1" thickBot="1">
      <c r="B8" s="82" t="s">
        <v>95</v>
      </c>
      <c r="C8" s="83"/>
      <c r="D8" s="83"/>
      <c r="E8" s="83"/>
      <c r="F8" s="83"/>
      <c r="G8" s="83"/>
      <c r="H8" s="83"/>
      <c r="I8" s="83"/>
      <c r="J8" s="79" t="s">
        <v>30</v>
      </c>
      <c r="K8" s="80"/>
      <c r="L8" s="81"/>
      <c r="M8" s="41"/>
    </row>
    <row r="9" spans="2:20" s="11" customFormat="1" ht="18" customHeight="1" thickBot="1">
      <c r="B9" s="57" t="s">
        <v>111</v>
      </c>
      <c r="C9" s="41"/>
      <c r="D9" s="41"/>
      <c r="E9" s="41"/>
      <c r="F9" s="41"/>
      <c r="G9" s="41"/>
      <c r="H9" s="20"/>
      <c r="I9" s="42"/>
      <c r="J9" s="42"/>
      <c r="K9" s="43"/>
      <c r="L9" s="43"/>
      <c r="M9" s="41"/>
    </row>
    <row r="10" spans="2:20" s="11" customFormat="1" ht="65.25" customHeight="1" thickBot="1">
      <c r="B10" s="74" t="s">
        <v>97</v>
      </c>
      <c r="C10" s="75"/>
      <c r="D10" s="75"/>
      <c r="E10" s="76"/>
      <c r="F10" s="59"/>
      <c r="G10" s="27" t="s">
        <v>20</v>
      </c>
      <c r="H10" s="60" t="s">
        <v>30</v>
      </c>
      <c r="I10" s="61"/>
      <c r="J10" s="27" t="s">
        <v>59</v>
      </c>
      <c r="K10" s="62"/>
      <c r="L10" s="63"/>
      <c r="M10" s="17"/>
    </row>
    <row r="11" spans="2:20" s="11" customFormat="1" ht="14.25" thickBot="1">
      <c r="C11" s="41"/>
      <c r="D11" s="41"/>
      <c r="E11" s="41"/>
      <c r="F11" s="41"/>
      <c r="G11" s="19"/>
      <c r="H11" s="18"/>
      <c r="I11" s="18"/>
      <c r="J11" s="19"/>
      <c r="K11" s="19"/>
      <c r="L11" s="19"/>
      <c r="M11" s="19"/>
      <c r="O11" s="11">
        <f>VLOOKUP(D13,データ用!$B$21:$C$25,2,0)</f>
        <v>0</v>
      </c>
    </row>
    <row r="12" spans="2:20" s="11" customFormat="1" ht="33" customHeight="1">
      <c r="C12" s="114" t="s">
        <v>77</v>
      </c>
      <c r="D12" s="123" t="s">
        <v>55</v>
      </c>
      <c r="E12" s="85"/>
      <c r="F12" s="124"/>
      <c r="G12" s="84" t="s">
        <v>92</v>
      </c>
      <c r="H12" s="85"/>
      <c r="I12" s="86"/>
      <c r="J12" s="120" t="s">
        <v>96</v>
      </c>
      <c r="K12" s="121"/>
      <c r="L12" s="122"/>
      <c r="M12" s="22"/>
      <c r="N12" s="11">
        <f>VLOOKUP(G13,データ用!$B$21:$C$25,2,0)</f>
        <v>0</v>
      </c>
      <c r="O12" s="11">
        <f>VLOOKUP(D13,データ用!$B$21:$C$25,2,0)</f>
        <v>0</v>
      </c>
      <c r="P12" s="21">
        <f>N12+O12+O11</f>
        <v>0</v>
      </c>
      <c r="Q12" s="11">
        <f>6+P12</f>
        <v>6</v>
      </c>
    </row>
    <row r="13" spans="2:20" s="11" customFormat="1" ht="33" customHeight="1" thickBot="1">
      <c r="C13" s="115"/>
      <c r="D13" s="125" t="s">
        <v>30</v>
      </c>
      <c r="E13" s="88"/>
      <c r="F13" s="126"/>
      <c r="G13" s="87" t="s">
        <v>30</v>
      </c>
      <c r="H13" s="88"/>
      <c r="I13" s="89"/>
      <c r="J13" s="111" t="s">
        <v>30</v>
      </c>
      <c r="K13" s="112"/>
      <c r="L13" s="113"/>
      <c r="M13" s="22"/>
    </row>
    <row r="14" spans="2:20" s="11" customFormat="1" ht="18" customHeight="1" thickBot="1"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20" s="11" customFormat="1" ht="46.5" customHeight="1" thickBot="1">
      <c r="B15" s="40" t="str">
        <f>VLOOKUP(J8&amp;D13&amp;G13,データ用!$N$14:$P$27,2,0)</f>
        <v>×</v>
      </c>
      <c r="C15" s="26" t="s">
        <v>65</v>
      </c>
      <c r="D15" s="74"/>
      <c r="E15" s="75"/>
      <c r="F15" s="75"/>
      <c r="G15" s="75"/>
      <c r="H15" s="75"/>
      <c r="I15" s="75"/>
      <c r="J15" s="75"/>
      <c r="K15" s="75"/>
      <c r="L15" s="76"/>
      <c r="M15" s="19"/>
      <c r="N15">
        <f>VLOOKUP(B15,データ用!$B$21:$C$25,2,0)</f>
        <v>0</v>
      </c>
      <c r="T15" s="17"/>
    </row>
    <row r="16" spans="2:20" s="11" customFormat="1" ht="39" customHeight="1" thickBot="1">
      <c r="B16" s="40" t="str">
        <f>VLOOKUP(C16,データ用!$B$4:$L$16,$Q$12,0)</f>
        <v>×</v>
      </c>
      <c r="C16" s="44" t="s">
        <v>56</v>
      </c>
      <c r="D16" s="31" t="s">
        <v>9</v>
      </c>
      <c r="E16" s="53"/>
      <c r="F16" s="34" t="s">
        <v>8</v>
      </c>
      <c r="G16" s="24" t="str">
        <f>"("&amp;TEXT(E16,"aaa")&amp;")"</f>
        <v>(土)</v>
      </c>
      <c r="H16" s="28" t="s">
        <v>10</v>
      </c>
      <c r="I16" s="102" t="s">
        <v>19</v>
      </c>
      <c r="J16" s="103"/>
      <c r="K16" s="103"/>
      <c r="L16" s="104"/>
      <c r="M16" s="19"/>
      <c r="N16">
        <f>VLOOKUP(B16,データ用!$B$21:$C$25,2,0)</f>
        <v>0</v>
      </c>
    </row>
    <row r="17" spans="2:20" s="11" customFormat="1" ht="39" customHeight="1" thickBot="1">
      <c r="B17" s="40" t="str">
        <f>VLOOKUP(C17,データ用!$B$4:$L$16,$Q$12,0)</f>
        <v>×</v>
      </c>
      <c r="C17" s="44" t="s">
        <v>57</v>
      </c>
      <c r="D17" s="33" t="s">
        <v>9</v>
      </c>
      <c r="E17" s="54"/>
      <c r="F17" s="35" t="s">
        <v>8</v>
      </c>
      <c r="G17" s="24" t="str">
        <f>"("&amp;TEXT(E17,"aaa")&amp;")"</f>
        <v>(土)</v>
      </c>
      <c r="H17" s="44" t="s">
        <v>7</v>
      </c>
      <c r="I17" s="36" t="s">
        <v>9</v>
      </c>
      <c r="J17" s="54"/>
      <c r="K17" s="37" t="s">
        <v>8</v>
      </c>
      <c r="L17" s="24" t="str">
        <f>"("&amp;TEXT(J17,"aaa")&amp;")"</f>
        <v>(土)</v>
      </c>
      <c r="M17" s="19"/>
      <c r="N17">
        <f>VLOOKUP(B17,データ用!$B$21:$C$25,2,0)</f>
        <v>0</v>
      </c>
    </row>
    <row r="18" spans="2:20" s="11" customFormat="1" ht="39" customHeight="1" thickBot="1">
      <c r="B18" s="40" t="str">
        <f>VLOOKUP(C18,データ用!$B$4:$L$16,$Q$12,0)</f>
        <v>×</v>
      </c>
      <c r="C18" s="26" t="s">
        <v>31</v>
      </c>
      <c r="D18" s="105" t="s">
        <v>17</v>
      </c>
      <c r="E18" s="106"/>
      <c r="F18" s="106"/>
      <c r="G18" s="107"/>
      <c r="H18" s="27" t="s">
        <v>11</v>
      </c>
      <c r="I18" s="108" t="s">
        <v>17</v>
      </c>
      <c r="J18" s="109"/>
      <c r="K18" s="109"/>
      <c r="L18" s="110"/>
      <c r="M18" s="19"/>
      <c r="N18">
        <f>VLOOKUP(B18,データ用!$B$21:$C$25,2,0)</f>
        <v>0</v>
      </c>
    </row>
    <row r="19" spans="2:20" s="11" customFormat="1" ht="39" customHeight="1">
      <c r="B19" s="40" t="str">
        <f>VLOOKUP(C19,データ用!$B$4:$L$16,$Q$12,0)</f>
        <v>×</v>
      </c>
      <c r="C19" s="44" t="s">
        <v>12</v>
      </c>
      <c r="D19" s="90"/>
      <c r="E19" s="91"/>
      <c r="F19" s="91"/>
      <c r="G19" s="91"/>
      <c r="H19" s="91"/>
      <c r="I19" s="92"/>
      <c r="J19" s="93" t="s">
        <v>41</v>
      </c>
      <c r="K19" s="94"/>
      <c r="L19" s="95"/>
      <c r="M19" s="19"/>
      <c r="N19">
        <f>VLOOKUP(B19,データ用!$B$21:$C$25,2,0)</f>
        <v>0</v>
      </c>
    </row>
    <row r="20" spans="2:20" s="11" customFormat="1" ht="39" customHeight="1">
      <c r="B20" s="96" t="str">
        <f>VLOOKUP(C20,データ用!$B$5:$L$16,$Q$12,0)</f>
        <v>×</v>
      </c>
      <c r="C20" s="97" t="s">
        <v>60</v>
      </c>
      <c r="D20" s="30" t="s">
        <v>9</v>
      </c>
      <c r="E20" s="55"/>
      <c r="F20" s="32" t="s">
        <v>8</v>
      </c>
      <c r="G20" s="25" t="str">
        <f>"("&amp;TEXT(E20,"aaa")&amp;")"</f>
        <v>(土)</v>
      </c>
      <c r="H20" s="25" t="s">
        <v>61</v>
      </c>
      <c r="I20" s="32" t="s">
        <v>9</v>
      </c>
      <c r="J20" s="55"/>
      <c r="K20" s="38" t="s">
        <v>8</v>
      </c>
      <c r="L20" s="24" t="str">
        <f>"("&amp;TEXT(J20,"aaa")&amp;")"</f>
        <v>(土)</v>
      </c>
      <c r="M20" s="19"/>
      <c r="N20">
        <f>VLOOKUP(B20,データ用!$B$21:$C$25,2,0)</f>
        <v>0</v>
      </c>
    </row>
    <row r="21" spans="2:20" s="11" customFormat="1" ht="39" customHeight="1" thickBot="1">
      <c r="B21" s="96"/>
      <c r="C21" s="97"/>
      <c r="D21" s="98" t="s">
        <v>64</v>
      </c>
      <c r="E21" s="98"/>
      <c r="F21" s="98"/>
      <c r="G21" s="98"/>
      <c r="H21" s="98"/>
      <c r="I21" s="98"/>
      <c r="J21" s="98"/>
      <c r="K21" s="98"/>
      <c r="L21" s="98"/>
      <c r="M21" s="19"/>
      <c r="N21"/>
      <c r="S21" s="45" t="s">
        <v>73</v>
      </c>
      <c r="T21" s="45">
        <f>LEN(D22)</f>
        <v>226</v>
      </c>
    </row>
    <row r="22" spans="2:20" s="11" customFormat="1" ht="319.5" customHeight="1" thickBot="1">
      <c r="B22" s="40" t="str">
        <f>VLOOKUP($J$8&amp;D13&amp;G13,データ用!$N$14:$P$27,3,0)</f>
        <v>×</v>
      </c>
      <c r="C22" s="29" t="s">
        <v>66</v>
      </c>
      <c r="D22" s="99" t="s">
        <v>94</v>
      </c>
      <c r="E22" s="100"/>
      <c r="F22" s="100"/>
      <c r="G22" s="100"/>
      <c r="H22" s="100"/>
      <c r="I22" s="100"/>
      <c r="J22" s="100"/>
      <c r="K22" s="100"/>
      <c r="L22" s="101"/>
      <c r="M22" s="23"/>
      <c r="N22">
        <f>VLOOKUP(B22,データ用!$B$21:$C$25,2,0)</f>
        <v>0</v>
      </c>
    </row>
    <row r="23" spans="2:20" s="11" customFormat="1" ht="44.25" customHeight="1" thickBot="1">
      <c r="B23" s="40" t="str">
        <f>J8</f>
        <v>▼選択してください</v>
      </c>
      <c r="C23" s="26" t="s">
        <v>44</v>
      </c>
      <c r="D23" s="116"/>
      <c r="E23" s="117"/>
      <c r="F23" s="46" t="s">
        <v>43</v>
      </c>
      <c r="G23" s="116"/>
      <c r="H23" s="117"/>
      <c r="I23" s="118" t="s">
        <v>87</v>
      </c>
      <c r="J23" s="119"/>
      <c r="K23" s="119"/>
      <c r="L23" s="119"/>
      <c r="M23" s="23"/>
      <c r="N23">
        <f>VLOOKUP(B23,データ用!$B$21:$C$25,2,0)</f>
        <v>0</v>
      </c>
      <c r="S23" s="45" t="s">
        <v>73</v>
      </c>
      <c r="T23" s="45">
        <f>LEN(D24)</f>
        <v>60</v>
      </c>
    </row>
    <row r="24" spans="2:20" s="11" customFormat="1" ht="44.25" customHeight="1">
      <c r="B24" s="40" t="str">
        <f>IF(D23=1,"〇","×")</f>
        <v>×</v>
      </c>
      <c r="C24" s="44" t="s">
        <v>42</v>
      </c>
      <c r="D24" s="77" t="s">
        <v>74</v>
      </c>
      <c r="E24" s="77"/>
      <c r="F24" s="77"/>
      <c r="G24" s="77"/>
      <c r="H24" s="77"/>
      <c r="I24" s="77"/>
      <c r="J24" s="77"/>
      <c r="K24" s="77"/>
      <c r="L24" s="77"/>
      <c r="M24" s="23"/>
      <c r="N24">
        <f>VLOOKUP(B24,データ用!$B$21:$C$25,2,0)</f>
        <v>0</v>
      </c>
    </row>
    <row r="25" spans="2:20">
      <c r="B25" s="78" t="s">
        <v>51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39"/>
    </row>
  </sheetData>
  <mergeCells count="33">
    <mergeCell ref="J13:L13"/>
    <mergeCell ref="C12:C13"/>
    <mergeCell ref="D23:E23"/>
    <mergeCell ref="G23:H23"/>
    <mergeCell ref="I23:L23"/>
    <mergeCell ref="J12:L12"/>
    <mergeCell ref="D12:F12"/>
    <mergeCell ref="D13:F13"/>
    <mergeCell ref="D24:L24"/>
    <mergeCell ref="B25:L25"/>
    <mergeCell ref="J8:L8"/>
    <mergeCell ref="B8:I8"/>
    <mergeCell ref="G12:I12"/>
    <mergeCell ref="G13:I13"/>
    <mergeCell ref="D19:I19"/>
    <mergeCell ref="J19:L19"/>
    <mergeCell ref="B20:B21"/>
    <mergeCell ref="C20:C21"/>
    <mergeCell ref="D21:L21"/>
    <mergeCell ref="D22:L22"/>
    <mergeCell ref="D15:L15"/>
    <mergeCell ref="I16:L16"/>
    <mergeCell ref="D18:G18"/>
    <mergeCell ref="I18:L18"/>
    <mergeCell ref="H10:I10"/>
    <mergeCell ref="K10:L10"/>
    <mergeCell ref="B1:L1"/>
    <mergeCell ref="B5:L5"/>
    <mergeCell ref="B6:G6"/>
    <mergeCell ref="I6:J6"/>
    <mergeCell ref="K6:L6"/>
    <mergeCell ref="B4:L4"/>
    <mergeCell ref="B10:E10"/>
  </mergeCells>
  <phoneticPr fontId="1"/>
  <conditionalFormatting sqref="C15:D15 H16:I16">
    <cfRule type="expression" dxfId="17" priority="12">
      <formula>$N15=0</formula>
    </cfRule>
  </conditionalFormatting>
  <conditionalFormatting sqref="C19:D19 J19">
    <cfRule type="expression" dxfId="16" priority="13">
      <formula>$N19=0</formula>
    </cfRule>
  </conditionalFormatting>
  <conditionalFormatting sqref="C16:G17">
    <cfRule type="expression" dxfId="15" priority="4">
      <formula>$N16=0</formula>
    </cfRule>
  </conditionalFormatting>
  <conditionalFormatting sqref="C18:L18">
    <cfRule type="expression" dxfId="14" priority="11">
      <formula>$N18=0</formula>
    </cfRule>
  </conditionalFormatting>
  <conditionalFormatting sqref="C20:L20">
    <cfRule type="expression" dxfId="13" priority="1">
      <formula>$N20=0</formula>
    </cfRule>
  </conditionalFormatting>
  <conditionalFormatting sqref="C22:L24">
    <cfRule type="expression" dxfId="12" priority="6">
      <formula>$N22=0</formula>
    </cfRule>
  </conditionalFormatting>
  <conditionalFormatting sqref="D21">
    <cfRule type="expression" dxfId="11" priority="14">
      <formula>$N20=0</formula>
    </cfRule>
  </conditionalFormatting>
  <conditionalFormatting sqref="G10:L10 C12:L13 C15:L15">
    <cfRule type="expression" dxfId="10" priority="7">
      <formula>$J$8="▼選択してください"</formula>
    </cfRule>
  </conditionalFormatting>
  <conditionalFormatting sqref="H17:L17">
    <cfRule type="expression" dxfId="9" priority="3">
      <formula>$N17=0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76" orientation="portrait" r:id="rId1"/>
  <colBreaks count="1" manualBreakCount="1">
    <brk id="1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2E5739B-C668-4CBC-BA27-6EC505D6AA15}">
          <x14:formula1>
            <xm:f>データ用!$M$2:$M$13</xm:f>
          </x14:formula1>
          <xm:sqref>H10:I11</xm:sqref>
        </x14:dataValidation>
        <x14:dataValidation type="list" allowBlank="1" showInputMessage="1" showErrorMessage="1" xr:uid="{7D0B0A1A-E5DC-4449-BB0F-FD271D5EC0AA}">
          <x14:formula1>
            <xm:f>データ用!$P$2:$P$6</xm:f>
          </x14:formula1>
          <xm:sqref>D18:G18</xm:sqref>
        </x14:dataValidation>
        <x14:dataValidation type="list" allowBlank="1" showInputMessage="1" showErrorMessage="1" xr:uid="{BE48B22F-110C-4B07-A5DC-B31E0A9AD14A}">
          <x14:formula1>
            <xm:f>データ用!$R$2:$R$8</xm:f>
          </x14:formula1>
          <xm:sqref>I18:M18</xm:sqref>
        </x14:dataValidation>
        <x14:dataValidation type="list" allowBlank="1" showInputMessage="1" showErrorMessage="1" xr:uid="{815DE4B9-C0C7-4B31-869B-77385F1FB70C}">
          <x14:formula1>
            <xm:f>データ用!$O$2:$O$5</xm:f>
          </x14:formula1>
          <xm:sqref>M12:M13</xm:sqref>
        </x14:dataValidation>
        <x14:dataValidation type="list" allowBlank="1" showInputMessage="1" showErrorMessage="1" xr:uid="{CCBB084A-7E67-4F53-8A1F-F0E9C712C16E}">
          <x14:formula1>
            <xm:f>データ用!$O$2:$O$4</xm:f>
          </x14:formula1>
          <xm:sqref>G13 D13 J13</xm:sqref>
        </x14:dataValidation>
        <x14:dataValidation type="list" allowBlank="1" showInputMessage="1" showErrorMessage="1" errorTitle="入力無効" error="プルダウンより選択してください" promptTitle="‼注意‼" prompt="「ブロック版メールマガジン」は締切案内のメール後～締切までの期間に、別のアップロード場所に格納が必要です。詳しくは【注意事項】のタブをご確認ください。" xr:uid="{10F0F450-25C3-4A89-997D-CA411080723F}">
          <x14:formula1>
            <xm:f>データ用!$O$2:$O$4</xm:f>
          </x14:formula1>
          <xm:sqref>J8:L8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3C14-D45E-464E-A56B-D827CB1077C2}">
  <sheetPr>
    <tabColor rgb="FFFFC000"/>
    <pageSetUpPr fitToPage="1"/>
  </sheetPr>
  <dimension ref="B1:T25"/>
  <sheetViews>
    <sheetView view="pageBreakPreview" topLeftCell="B1" zoomScaleNormal="100" zoomScaleSheetLayoutView="100" workbookViewId="0">
      <selection activeCell="D22" sqref="D22:L22"/>
    </sheetView>
  </sheetViews>
  <sheetFormatPr defaultRowHeight="13.5"/>
  <cols>
    <col min="1" max="1" width="2.375" customWidth="1"/>
    <col min="2" max="2" width="7.5" customWidth="1"/>
    <col min="3" max="3" width="11.125" customWidth="1"/>
    <col min="4" max="4" width="5.125" customWidth="1"/>
    <col min="5" max="5" width="27.5" customWidth="1"/>
    <col min="6" max="6" width="7.125" customWidth="1"/>
    <col min="9" max="9" width="8" customWidth="1"/>
    <col min="10" max="10" width="17" customWidth="1"/>
    <col min="11" max="11" width="6" customWidth="1"/>
    <col min="13" max="13" width="3" customWidth="1"/>
    <col min="14" max="17" width="9" hidden="1" customWidth="1"/>
  </cols>
  <sheetData>
    <row r="1" spans="2:20" ht="39.75" customHeight="1" thickBot="1">
      <c r="B1" s="64" t="s">
        <v>117</v>
      </c>
      <c r="C1" s="65"/>
      <c r="D1" s="65"/>
      <c r="E1" s="65"/>
      <c r="F1" s="65"/>
      <c r="G1" s="65"/>
      <c r="H1" s="65"/>
      <c r="I1" s="65"/>
      <c r="J1" s="65"/>
      <c r="K1" s="65"/>
      <c r="L1" s="66"/>
      <c r="M1" s="16"/>
    </row>
    <row r="2" spans="2:20" s="11" customFormat="1" ht="15.75">
      <c r="B2" s="9" t="s">
        <v>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20" s="11" customFormat="1" ht="15.75">
      <c r="B3" s="12" t="s">
        <v>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20" s="11" customFormat="1" ht="26.25" customHeight="1">
      <c r="B4" s="72" t="s">
        <v>90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15"/>
    </row>
    <row r="5" spans="2:20" s="11" customFormat="1" ht="23.25">
      <c r="B5" s="67" t="s">
        <v>76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15"/>
    </row>
    <row r="6" spans="2:20" s="11" customFormat="1" ht="18" customHeight="1">
      <c r="B6" s="69" t="s">
        <v>46</v>
      </c>
      <c r="C6" s="69"/>
      <c r="D6" s="69"/>
      <c r="E6" s="69"/>
      <c r="F6" s="69"/>
      <c r="G6" s="69"/>
      <c r="H6" s="20"/>
      <c r="I6" s="70" t="s">
        <v>63</v>
      </c>
      <c r="J6" s="70"/>
      <c r="K6" s="71" t="s">
        <v>113</v>
      </c>
      <c r="L6" s="71"/>
      <c r="M6" s="41"/>
    </row>
    <row r="7" spans="2:20" s="11" customFormat="1" ht="18" customHeight="1" thickBot="1">
      <c r="C7" s="41"/>
      <c r="D7" s="41"/>
      <c r="E7" s="41"/>
      <c r="F7" s="41"/>
      <c r="G7" s="41"/>
      <c r="H7" s="20"/>
      <c r="I7" s="42"/>
      <c r="J7" s="42"/>
      <c r="K7" s="43"/>
      <c r="L7" s="43"/>
      <c r="M7" s="41"/>
    </row>
    <row r="8" spans="2:20" s="11" customFormat="1" ht="44.25" customHeight="1" thickBot="1">
      <c r="B8" s="82" t="s">
        <v>95</v>
      </c>
      <c r="C8" s="83"/>
      <c r="D8" s="83"/>
      <c r="E8" s="83"/>
      <c r="F8" s="83"/>
      <c r="G8" s="83"/>
      <c r="H8" s="83"/>
      <c r="I8" s="83"/>
      <c r="J8" s="79" t="s">
        <v>89</v>
      </c>
      <c r="K8" s="80"/>
      <c r="L8" s="81"/>
      <c r="M8" s="41"/>
    </row>
    <row r="9" spans="2:20" s="11" customFormat="1" ht="18" customHeight="1" thickBot="1">
      <c r="B9" s="57" t="s">
        <v>111</v>
      </c>
      <c r="C9" s="41"/>
      <c r="D9" s="41"/>
      <c r="E9" s="41"/>
      <c r="F9" s="41"/>
      <c r="G9" s="41"/>
      <c r="H9" s="20"/>
      <c r="I9" s="42"/>
      <c r="J9" s="42"/>
      <c r="K9" s="43"/>
      <c r="L9" s="43"/>
      <c r="M9" s="41"/>
    </row>
    <row r="10" spans="2:20" s="11" customFormat="1" ht="65.25" customHeight="1" thickBot="1">
      <c r="B10" s="74" t="s">
        <v>97</v>
      </c>
      <c r="C10" s="75"/>
      <c r="D10" s="75"/>
      <c r="E10" s="76"/>
      <c r="F10" s="59"/>
      <c r="G10" s="27" t="s">
        <v>20</v>
      </c>
      <c r="H10" s="60" t="s">
        <v>23</v>
      </c>
      <c r="I10" s="61"/>
      <c r="J10" s="27" t="s">
        <v>59</v>
      </c>
      <c r="K10" s="62" t="s">
        <v>98</v>
      </c>
      <c r="L10" s="63"/>
      <c r="M10" s="17"/>
    </row>
    <row r="11" spans="2:20" s="11" customFormat="1" ht="14.25" thickBot="1">
      <c r="C11" s="41"/>
      <c r="D11" s="41"/>
      <c r="E11" s="41"/>
      <c r="F11" s="41"/>
      <c r="G11" s="19"/>
      <c r="H11" s="18"/>
      <c r="I11" s="18"/>
      <c r="J11" s="19"/>
      <c r="K11" s="19"/>
      <c r="L11" s="19"/>
      <c r="M11" s="19"/>
      <c r="O11" s="11">
        <f>VLOOKUP(D13,データ用!$B$21:$C$25,2,0)</f>
        <v>1</v>
      </c>
    </row>
    <row r="12" spans="2:20" s="11" customFormat="1" ht="33" customHeight="1">
      <c r="C12" s="114" t="s">
        <v>77</v>
      </c>
      <c r="D12" s="123" t="s">
        <v>55</v>
      </c>
      <c r="E12" s="85"/>
      <c r="F12" s="124"/>
      <c r="G12" s="84" t="s">
        <v>92</v>
      </c>
      <c r="H12" s="85"/>
      <c r="I12" s="86"/>
      <c r="J12" s="120" t="s">
        <v>96</v>
      </c>
      <c r="K12" s="121"/>
      <c r="L12" s="122"/>
      <c r="M12" s="22"/>
      <c r="N12" s="11">
        <f>VLOOKUP(G13,データ用!$B$21:$C$25,2,0)</f>
        <v>1</v>
      </c>
      <c r="O12" s="11">
        <f>VLOOKUP(D13,データ用!$B$21:$C$25,2,0)</f>
        <v>1</v>
      </c>
      <c r="P12" s="21">
        <f>N12+O12+O11</f>
        <v>3</v>
      </c>
      <c r="Q12" s="11">
        <f>6+P12</f>
        <v>9</v>
      </c>
    </row>
    <row r="13" spans="2:20" s="11" customFormat="1" ht="33" customHeight="1" thickBot="1">
      <c r="C13" s="115"/>
      <c r="D13" s="125" t="s">
        <v>89</v>
      </c>
      <c r="E13" s="88"/>
      <c r="F13" s="126"/>
      <c r="G13" s="87" t="s">
        <v>89</v>
      </c>
      <c r="H13" s="88"/>
      <c r="I13" s="89"/>
      <c r="J13" s="111" t="s">
        <v>89</v>
      </c>
      <c r="K13" s="112"/>
      <c r="L13" s="113"/>
      <c r="M13" s="22"/>
    </row>
    <row r="14" spans="2:20" s="11" customFormat="1" ht="18" customHeight="1" thickBot="1"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20" s="11" customFormat="1" ht="46.5" customHeight="1" thickBot="1">
      <c r="B15" s="40" t="str">
        <f>VLOOKUP(J8&amp;D13&amp;G13,データ用!$N$14:$P$27,2,0)</f>
        <v>〇</v>
      </c>
      <c r="C15" s="26" t="s">
        <v>65</v>
      </c>
      <c r="D15" s="74" t="s">
        <v>114</v>
      </c>
      <c r="E15" s="75"/>
      <c r="F15" s="75"/>
      <c r="G15" s="75"/>
      <c r="H15" s="75"/>
      <c r="I15" s="75"/>
      <c r="J15" s="75"/>
      <c r="K15" s="75"/>
      <c r="L15" s="76"/>
      <c r="M15" s="19"/>
      <c r="N15">
        <f>VLOOKUP(B15,データ用!$B$21:$C$25,2,0)</f>
        <v>1</v>
      </c>
      <c r="T15" s="17"/>
    </row>
    <row r="16" spans="2:20" s="11" customFormat="1" ht="39" customHeight="1" thickBot="1">
      <c r="B16" s="40" t="str">
        <f>VLOOKUP(C16,データ用!$B$4:$L$16,$Q$12,0)</f>
        <v>〇</v>
      </c>
      <c r="C16" s="44" t="s">
        <v>56</v>
      </c>
      <c r="D16" s="31" t="s">
        <v>9</v>
      </c>
      <c r="E16" s="53">
        <v>45754</v>
      </c>
      <c r="F16" s="34" t="s">
        <v>8</v>
      </c>
      <c r="G16" s="24" t="str">
        <f>"("&amp;TEXT(E16,"aaa")&amp;")"</f>
        <v>(月)</v>
      </c>
      <c r="H16" s="28" t="s">
        <v>10</v>
      </c>
      <c r="I16" s="102" t="s">
        <v>115</v>
      </c>
      <c r="J16" s="103"/>
      <c r="K16" s="103"/>
      <c r="L16" s="104"/>
      <c r="M16" s="19"/>
      <c r="N16">
        <f>VLOOKUP(B16,データ用!$B$21:$C$25,2,0)</f>
        <v>1</v>
      </c>
    </row>
    <row r="17" spans="2:20" s="11" customFormat="1" ht="39" customHeight="1" thickBot="1">
      <c r="B17" s="40" t="str">
        <f>VLOOKUP(C17,データ用!$B$4:$L$16,$Q$12,0)</f>
        <v>〇</v>
      </c>
      <c r="C17" s="44" t="s">
        <v>57</v>
      </c>
      <c r="D17" s="33" t="s">
        <v>9</v>
      </c>
      <c r="E17" s="54">
        <v>45749</v>
      </c>
      <c r="F17" s="35" t="s">
        <v>8</v>
      </c>
      <c r="G17" s="24" t="str">
        <f>"("&amp;TEXT(E17,"aaa")&amp;")"</f>
        <v>(水)</v>
      </c>
      <c r="H17" s="44" t="s">
        <v>7</v>
      </c>
      <c r="I17" s="36" t="s">
        <v>9</v>
      </c>
      <c r="J17" s="54">
        <v>45745</v>
      </c>
      <c r="K17" s="37" t="s">
        <v>8</v>
      </c>
      <c r="L17" s="24" t="str">
        <f>"("&amp;TEXT(J17,"aaa")&amp;")"</f>
        <v>(土)</v>
      </c>
      <c r="M17" s="19"/>
      <c r="N17">
        <f>VLOOKUP(B17,データ用!$B$21:$C$25,2,0)</f>
        <v>1</v>
      </c>
    </row>
    <row r="18" spans="2:20" s="11" customFormat="1" ht="39" customHeight="1" thickBot="1">
      <c r="B18" s="40" t="str">
        <f>VLOOKUP(C18,データ用!$B$4:$L$16,$Q$12,0)</f>
        <v>〇</v>
      </c>
      <c r="C18" s="26" t="s">
        <v>31</v>
      </c>
      <c r="D18" s="105" t="s">
        <v>34</v>
      </c>
      <c r="E18" s="106"/>
      <c r="F18" s="106"/>
      <c r="G18" s="107"/>
      <c r="H18" s="27" t="s">
        <v>11</v>
      </c>
      <c r="I18" s="108" t="s">
        <v>35</v>
      </c>
      <c r="J18" s="109"/>
      <c r="K18" s="109"/>
      <c r="L18" s="110"/>
      <c r="M18" s="19"/>
      <c r="N18">
        <f>VLOOKUP(B18,データ用!$B$21:$C$25,2,0)</f>
        <v>1</v>
      </c>
    </row>
    <row r="19" spans="2:20" s="11" customFormat="1" ht="39" customHeight="1">
      <c r="B19" s="40" t="str">
        <f>VLOOKUP(C19,データ用!$B$4:$L$16,$Q$12,0)</f>
        <v>△</v>
      </c>
      <c r="C19" s="44" t="s">
        <v>12</v>
      </c>
      <c r="D19" s="90"/>
      <c r="E19" s="91"/>
      <c r="F19" s="91"/>
      <c r="G19" s="91"/>
      <c r="H19" s="91"/>
      <c r="I19" s="92"/>
      <c r="J19" s="93" t="s">
        <v>41</v>
      </c>
      <c r="K19" s="94"/>
      <c r="L19" s="95"/>
      <c r="M19" s="19"/>
      <c r="N19">
        <f>VLOOKUP(B19,データ用!$B$21:$C$25,2,0)</f>
        <v>1</v>
      </c>
    </row>
    <row r="20" spans="2:20" s="11" customFormat="1" ht="39" customHeight="1">
      <c r="B20" s="96" t="str">
        <f>VLOOKUP(C20,データ用!$B$5:$L$16,$Q$12,0)</f>
        <v>△</v>
      </c>
      <c r="C20" s="97" t="s">
        <v>60</v>
      </c>
      <c r="D20" s="30" t="s">
        <v>9</v>
      </c>
      <c r="E20" s="55"/>
      <c r="F20" s="32" t="s">
        <v>8</v>
      </c>
      <c r="G20" s="25" t="str">
        <f>"("&amp;TEXT(E20,"aaa")&amp;")"</f>
        <v>(土)</v>
      </c>
      <c r="H20" s="25" t="s">
        <v>61</v>
      </c>
      <c r="I20" s="32" t="s">
        <v>9</v>
      </c>
      <c r="J20" s="55"/>
      <c r="K20" s="38" t="s">
        <v>8</v>
      </c>
      <c r="L20" s="24" t="str">
        <f>"("&amp;TEXT(J20,"aaa")&amp;")"</f>
        <v>(土)</v>
      </c>
      <c r="M20" s="19"/>
      <c r="N20">
        <f>VLOOKUP(B20,データ用!$B$21:$C$25,2,0)</f>
        <v>1</v>
      </c>
    </row>
    <row r="21" spans="2:20" s="11" customFormat="1" ht="39" customHeight="1" thickBot="1">
      <c r="B21" s="96"/>
      <c r="C21" s="97"/>
      <c r="D21" s="98" t="s">
        <v>64</v>
      </c>
      <c r="E21" s="98"/>
      <c r="F21" s="98"/>
      <c r="G21" s="98"/>
      <c r="H21" s="98"/>
      <c r="I21" s="98"/>
      <c r="J21" s="98"/>
      <c r="K21" s="98"/>
      <c r="L21" s="98"/>
      <c r="M21" s="19"/>
      <c r="N21"/>
      <c r="S21" s="45" t="s">
        <v>73</v>
      </c>
      <c r="T21" s="45">
        <f>LEN(D22)</f>
        <v>207</v>
      </c>
    </row>
    <row r="22" spans="2:20" s="11" customFormat="1" ht="319.5" customHeight="1" thickBot="1">
      <c r="B22" s="40" t="str">
        <f>VLOOKUP($J$8&amp;D13&amp;G13,データ用!$N$14:$P$27,3,0)</f>
        <v>〇</v>
      </c>
      <c r="C22" s="29" t="s">
        <v>66</v>
      </c>
      <c r="D22" s="99" t="s">
        <v>119</v>
      </c>
      <c r="E22" s="100"/>
      <c r="F22" s="100"/>
      <c r="G22" s="100"/>
      <c r="H22" s="100"/>
      <c r="I22" s="100"/>
      <c r="J22" s="100"/>
      <c r="K22" s="100"/>
      <c r="L22" s="101"/>
      <c r="M22" s="23"/>
      <c r="N22">
        <f>VLOOKUP(B22,データ用!$B$21:$C$25,2,0)</f>
        <v>1</v>
      </c>
    </row>
    <row r="23" spans="2:20" s="11" customFormat="1" ht="44.25" customHeight="1" thickBot="1">
      <c r="B23" s="40" t="str">
        <f>J8</f>
        <v>〇</v>
      </c>
      <c r="C23" s="26" t="s">
        <v>44</v>
      </c>
      <c r="D23" s="116">
        <v>1</v>
      </c>
      <c r="E23" s="117"/>
      <c r="F23" s="46" t="s">
        <v>43</v>
      </c>
      <c r="G23" s="116">
        <v>3</v>
      </c>
      <c r="H23" s="117"/>
      <c r="I23" s="118" t="s">
        <v>87</v>
      </c>
      <c r="J23" s="119"/>
      <c r="K23" s="119"/>
      <c r="L23" s="119"/>
      <c r="M23" s="23"/>
      <c r="N23">
        <f>VLOOKUP(B23,データ用!$B$21:$C$25,2,0)</f>
        <v>1</v>
      </c>
      <c r="S23" s="45" t="s">
        <v>73</v>
      </c>
      <c r="T23" s="45">
        <f>LEN(D24)</f>
        <v>60</v>
      </c>
    </row>
    <row r="24" spans="2:20" s="11" customFormat="1" ht="44.25" customHeight="1">
      <c r="B24" s="40" t="str">
        <f>IF(D23=1,"〇","×")</f>
        <v>〇</v>
      </c>
      <c r="C24" s="44" t="s">
        <v>42</v>
      </c>
      <c r="D24" s="77" t="s">
        <v>116</v>
      </c>
      <c r="E24" s="77"/>
      <c r="F24" s="77"/>
      <c r="G24" s="77"/>
      <c r="H24" s="77"/>
      <c r="I24" s="77"/>
      <c r="J24" s="77"/>
      <c r="K24" s="77"/>
      <c r="L24" s="77"/>
      <c r="M24" s="23"/>
      <c r="N24">
        <f>VLOOKUP(B24,データ用!$B$21:$C$25,2,0)</f>
        <v>1</v>
      </c>
    </row>
    <row r="25" spans="2:20">
      <c r="B25" s="78" t="s">
        <v>51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39"/>
    </row>
  </sheetData>
  <mergeCells count="33">
    <mergeCell ref="B1:L1"/>
    <mergeCell ref="B4:L4"/>
    <mergeCell ref="B5:L5"/>
    <mergeCell ref="B6:G6"/>
    <mergeCell ref="I6:J6"/>
    <mergeCell ref="K6:L6"/>
    <mergeCell ref="J8:L8"/>
    <mergeCell ref="B10:E10"/>
    <mergeCell ref="H10:I10"/>
    <mergeCell ref="K10:L10"/>
    <mergeCell ref="D18:G18"/>
    <mergeCell ref="I18:L18"/>
    <mergeCell ref="D15:L15"/>
    <mergeCell ref="I16:L16"/>
    <mergeCell ref="C12:C13"/>
    <mergeCell ref="D12:F12"/>
    <mergeCell ref="G12:I12"/>
    <mergeCell ref="J12:L12"/>
    <mergeCell ref="D13:F13"/>
    <mergeCell ref="G13:I13"/>
    <mergeCell ref="J13:L13"/>
    <mergeCell ref="B8:I8"/>
    <mergeCell ref="D19:I19"/>
    <mergeCell ref="J19:L19"/>
    <mergeCell ref="D24:L24"/>
    <mergeCell ref="B25:L25"/>
    <mergeCell ref="B20:B21"/>
    <mergeCell ref="C20:C21"/>
    <mergeCell ref="D21:L21"/>
    <mergeCell ref="D23:E23"/>
    <mergeCell ref="G23:H23"/>
    <mergeCell ref="I23:L23"/>
    <mergeCell ref="D22:L22"/>
  </mergeCells>
  <phoneticPr fontId="1"/>
  <conditionalFormatting sqref="C15:D15 H16:I16">
    <cfRule type="expression" dxfId="8" priority="7">
      <formula>$N15=0</formula>
    </cfRule>
  </conditionalFormatting>
  <conditionalFormatting sqref="C19:D19 J19">
    <cfRule type="expression" dxfId="7" priority="8">
      <formula>$N19=0</formula>
    </cfRule>
  </conditionalFormatting>
  <conditionalFormatting sqref="C16:G17">
    <cfRule type="expression" dxfId="6" priority="3">
      <formula>$N16=0</formula>
    </cfRule>
  </conditionalFormatting>
  <conditionalFormatting sqref="C18:L18">
    <cfRule type="expression" dxfId="5" priority="6">
      <formula>$N18=0</formula>
    </cfRule>
  </conditionalFormatting>
  <conditionalFormatting sqref="C20:L20">
    <cfRule type="expression" dxfId="4" priority="1">
      <formula>$N20=0</formula>
    </cfRule>
  </conditionalFormatting>
  <conditionalFormatting sqref="C22:L24">
    <cfRule type="expression" dxfId="3" priority="4">
      <formula>$N22=0</formula>
    </cfRule>
  </conditionalFormatting>
  <conditionalFormatting sqref="D21">
    <cfRule type="expression" dxfId="2" priority="9">
      <formula>$N20=0</formula>
    </cfRule>
  </conditionalFormatting>
  <conditionalFormatting sqref="G10:L10 C12:L13 C15:L15">
    <cfRule type="expression" dxfId="1" priority="5">
      <formula>$J$8="▼選択してください"</formula>
    </cfRule>
  </conditionalFormatting>
  <conditionalFormatting sqref="H17:L17">
    <cfRule type="expression" dxfId="0" priority="2">
      <formula>$N17=0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76" orientation="portrait" r:id="rId1"/>
  <colBreaks count="1" manualBreakCount="1">
    <brk id="1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入力無効" error="プルダウンより選択してください" promptTitle="‼注意‼" prompt="「ブロック版メールマガジン」は締切案内のメール後～締切までの期間に、別のアップロード場所に格納が必要です。詳しくは【注意事項】のタブをご確認ください。" xr:uid="{F757BFF8-6447-481C-AE3F-B739057E9576}">
          <x14:formula1>
            <xm:f>データ用!$O$2:$O$4</xm:f>
          </x14:formula1>
          <xm:sqref>J8:L8</xm:sqref>
        </x14:dataValidation>
        <x14:dataValidation type="list" allowBlank="1" showInputMessage="1" showErrorMessage="1" xr:uid="{810F1CE4-6F6D-4E76-8716-8925285DF265}">
          <x14:formula1>
            <xm:f>データ用!$O$2:$O$4</xm:f>
          </x14:formula1>
          <xm:sqref>G13 D13 J13</xm:sqref>
        </x14:dataValidation>
        <x14:dataValidation type="list" allowBlank="1" showInputMessage="1" showErrorMessage="1" xr:uid="{0132395B-787D-4253-AD86-D278030F7993}">
          <x14:formula1>
            <xm:f>データ用!$O$2:$O$5</xm:f>
          </x14:formula1>
          <xm:sqref>M12:M13</xm:sqref>
        </x14:dataValidation>
        <x14:dataValidation type="list" allowBlank="1" showInputMessage="1" showErrorMessage="1" xr:uid="{F7E67A7C-80CE-4650-A078-90781DF8E560}">
          <x14:formula1>
            <xm:f>データ用!$R$2:$R$8</xm:f>
          </x14:formula1>
          <xm:sqref>I18:M18</xm:sqref>
        </x14:dataValidation>
        <x14:dataValidation type="list" allowBlank="1" showInputMessage="1" showErrorMessage="1" xr:uid="{0BC2FE55-A7BF-47DE-BF67-EA40FCA47514}">
          <x14:formula1>
            <xm:f>データ用!$P$2:$P$6</xm:f>
          </x14:formula1>
          <xm:sqref>D18:G18</xm:sqref>
        </x14:dataValidation>
        <x14:dataValidation type="list" allowBlank="1" showInputMessage="1" showErrorMessage="1" xr:uid="{F263407F-EAB8-4039-9294-55108D332C88}">
          <x14:formula1>
            <xm:f>データ用!$M$2:$M$13</xm:f>
          </x14:formula1>
          <xm:sqref>H10:I11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1D8F-580F-4914-BD5A-51CB68B4F098}">
  <dimension ref="B2:S28"/>
  <sheetViews>
    <sheetView topLeftCell="A7" workbookViewId="0">
      <selection activeCell="F18" sqref="F18"/>
    </sheetView>
  </sheetViews>
  <sheetFormatPr defaultRowHeight="13.5"/>
  <cols>
    <col min="1" max="1" width="6" customWidth="1"/>
    <col min="6" max="11" width="9" customWidth="1"/>
  </cols>
  <sheetData>
    <row r="2" spans="2:19">
      <c r="B2" t="s">
        <v>30</v>
      </c>
      <c r="C2">
        <v>0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72</v>
      </c>
      <c r="M2" t="s">
        <v>30</v>
      </c>
      <c r="N2" t="s">
        <v>30</v>
      </c>
      <c r="O2" t="s">
        <v>30</v>
      </c>
      <c r="P2" t="s">
        <v>18</v>
      </c>
      <c r="R2" t="s">
        <v>18</v>
      </c>
      <c r="S2" t="s">
        <v>18</v>
      </c>
    </row>
    <row r="3" spans="2:19">
      <c r="B3">
        <v>6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M3" t="s">
        <v>21</v>
      </c>
      <c r="N3" t="s">
        <v>13</v>
      </c>
      <c r="O3" t="s">
        <v>13</v>
      </c>
      <c r="P3" t="s">
        <v>32</v>
      </c>
      <c r="R3" t="s">
        <v>35</v>
      </c>
      <c r="S3" t="s">
        <v>40</v>
      </c>
    </row>
    <row r="4" spans="2:19">
      <c r="B4" s="8" t="s">
        <v>6</v>
      </c>
      <c r="C4" t="s">
        <v>62</v>
      </c>
      <c r="D4" t="s">
        <v>13</v>
      </c>
      <c r="E4" t="s">
        <v>13</v>
      </c>
      <c r="F4" t="s">
        <v>13</v>
      </c>
      <c r="G4" t="s">
        <v>58</v>
      </c>
      <c r="H4" t="s">
        <v>58</v>
      </c>
      <c r="I4" t="s">
        <v>58</v>
      </c>
      <c r="J4" t="s">
        <v>58</v>
      </c>
      <c r="M4" t="s">
        <v>22</v>
      </c>
      <c r="N4" t="s">
        <v>14</v>
      </c>
      <c r="O4" t="s">
        <v>14</v>
      </c>
      <c r="P4" t="s">
        <v>34</v>
      </c>
      <c r="R4" t="s">
        <v>36</v>
      </c>
      <c r="S4" t="s">
        <v>18</v>
      </c>
    </row>
    <row r="5" spans="2:19">
      <c r="B5" t="s">
        <v>56</v>
      </c>
      <c r="C5" t="s">
        <v>62</v>
      </c>
      <c r="D5" t="s">
        <v>13</v>
      </c>
      <c r="E5" t="s">
        <v>13</v>
      </c>
      <c r="F5" t="s">
        <v>13</v>
      </c>
      <c r="G5" t="s">
        <v>62</v>
      </c>
      <c r="H5" t="s">
        <v>13</v>
      </c>
      <c r="I5" t="s">
        <v>13</v>
      </c>
      <c r="J5" t="s">
        <v>13</v>
      </c>
      <c r="L5" t="s">
        <v>18</v>
      </c>
      <c r="M5" t="s">
        <v>23</v>
      </c>
      <c r="P5" t="s">
        <v>33</v>
      </c>
      <c r="R5" t="s">
        <v>39</v>
      </c>
    </row>
    <row r="6" spans="2:19">
      <c r="B6" t="s">
        <v>57</v>
      </c>
      <c r="C6" t="s">
        <v>62</v>
      </c>
      <c r="D6" t="s">
        <v>13</v>
      </c>
      <c r="E6" t="s">
        <v>13</v>
      </c>
      <c r="F6" t="s">
        <v>13</v>
      </c>
      <c r="G6" t="s">
        <v>62</v>
      </c>
      <c r="H6" t="s">
        <v>13</v>
      </c>
      <c r="I6" t="s">
        <v>13</v>
      </c>
      <c r="J6" t="s">
        <v>13</v>
      </c>
      <c r="L6" t="s">
        <v>18</v>
      </c>
      <c r="M6" t="s">
        <v>24</v>
      </c>
      <c r="R6" t="s">
        <v>37</v>
      </c>
    </row>
    <row r="7" spans="2:19">
      <c r="B7" t="s">
        <v>31</v>
      </c>
      <c r="C7" t="s">
        <v>62</v>
      </c>
      <c r="D7" t="s">
        <v>62</v>
      </c>
      <c r="E7" t="s">
        <v>13</v>
      </c>
      <c r="F7" t="s">
        <v>13</v>
      </c>
      <c r="G7" t="s">
        <v>62</v>
      </c>
      <c r="H7" t="s">
        <v>62</v>
      </c>
      <c r="I7" t="s">
        <v>13</v>
      </c>
      <c r="J7" t="s">
        <v>13</v>
      </c>
      <c r="L7" t="s">
        <v>18</v>
      </c>
      <c r="M7" t="s">
        <v>25</v>
      </c>
      <c r="R7" t="s">
        <v>38</v>
      </c>
    </row>
    <row r="8" spans="2:19" ht="27">
      <c r="B8" s="1" t="s">
        <v>12</v>
      </c>
      <c r="C8" t="s">
        <v>62</v>
      </c>
      <c r="D8" t="s">
        <v>14</v>
      </c>
      <c r="E8" t="s">
        <v>16</v>
      </c>
      <c r="F8" t="s">
        <v>16</v>
      </c>
      <c r="G8" t="s">
        <v>62</v>
      </c>
      <c r="H8" t="s">
        <v>14</v>
      </c>
      <c r="I8" t="s">
        <v>16</v>
      </c>
      <c r="J8" t="s">
        <v>16</v>
      </c>
      <c r="L8" t="s">
        <v>18</v>
      </c>
      <c r="M8" t="s">
        <v>26</v>
      </c>
      <c r="R8" t="s">
        <v>93</v>
      </c>
    </row>
    <row r="9" spans="2:19">
      <c r="B9" t="s">
        <v>60</v>
      </c>
      <c r="C9" t="s">
        <v>62</v>
      </c>
      <c r="D9" t="s">
        <v>14</v>
      </c>
      <c r="E9" t="s">
        <v>16</v>
      </c>
      <c r="F9" t="s">
        <v>16</v>
      </c>
      <c r="G9" t="s">
        <v>62</v>
      </c>
      <c r="H9" t="s">
        <v>14</v>
      </c>
      <c r="I9" t="s">
        <v>16</v>
      </c>
      <c r="J9" t="s">
        <v>16</v>
      </c>
      <c r="L9" t="s">
        <v>18</v>
      </c>
      <c r="M9" t="s">
        <v>27</v>
      </c>
    </row>
    <row r="10" spans="2:19">
      <c r="C10" t="s">
        <v>62</v>
      </c>
      <c r="D10" t="s">
        <v>14</v>
      </c>
      <c r="E10" t="s">
        <v>16</v>
      </c>
      <c r="F10" t="s">
        <v>16</v>
      </c>
      <c r="G10" t="s">
        <v>62</v>
      </c>
      <c r="H10" t="s">
        <v>14</v>
      </c>
      <c r="I10" t="s">
        <v>16</v>
      </c>
      <c r="J10" t="s">
        <v>16</v>
      </c>
      <c r="L10" t="s">
        <v>18</v>
      </c>
      <c r="M10" t="s">
        <v>28</v>
      </c>
    </row>
    <row r="11" spans="2:19" ht="81">
      <c r="B11" s="1" t="s">
        <v>67</v>
      </c>
      <c r="C11" t="s">
        <v>62</v>
      </c>
      <c r="D11" t="s">
        <v>14</v>
      </c>
      <c r="E11" t="s">
        <v>16</v>
      </c>
      <c r="F11" t="s">
        <v>16</v>
      </c>
      <c r="G11" t="s">
        <v>58</v>
      </c>
      <c r="H11" t="s">
        <v>58</v>
      </c>
      <c r="I11" t="s">
        <v>58</v>
      </c>
      <c r="J11" t="s">
        <v>58</v>
      </c>
      <c r="L11" t="s">
        <v>18</v>
      </c>
      <c r="M11" t="s">
        <v>29</v>
      </c>
    </row>
    <row r="12" spans="2:19" ht="27">
      <c r="B12" s="1" t="s">
        <v>44</v>
      </c>
      <c r="G12" t="s">
        <v>58</v>
      </c>
      <c r="H12" t="s">
        <v>58</v>
      </c>
      <c r="I12" t="s">
        <v>58</v>
      </c>
      <c r="J12" t="s">
        <v>58</v>
      </c>
    </row>
    <row r="13" spans="2:19" ht="54">
      <c r="B13" s="1" t="s">
        <v>42</v>
      </c>
      <c r="G13" t="s">
        <v>58</v>
      </c>
      <c r="H13" t="s">
        <v>58</v>
      </c>
      <c r="I13" t="s">
        <v>58</v>
      </c>
      <c r="J13" t="s">
        <v>58</v>
      </c>
    </row>
    <row r="14" spans="2:19">
      <c r="B14" s="13"/>
      <c r="N14" s="58" t="s">
        <v>104</v>
      </c>
      <c r="O14" s="58" t="s">
        <v>14</v>
      </c>
      <c r="P14" s="58" t="s">
        <v>14</v>
      </c>
    </row>
    <row r="15" spans="2:19">
      <c r="B15" s="13"/>
      <c r="N15" s="58" t="s">
        <v>99</v>
      </c>
      <c r="O15" s="58" t="s">
        <v>13</v>
      </c>
      <c r="P15" s="58" t="s">
        <v>13</v>
      </c>
    </row>
    <row r="16" spans="2:19">
      <c r="N16" s="58" t="s">
        <v>101</v>
      </c>
      <c r="O16" s="58" t="s">
        <v>13</v>
      </c>
      <c r="P16" s="58" t="s">
        <v>13</v>
      </c>
    </row>
    <row r="17" spans="2:16">
      <c r="N17" s="58" t="s">
        <v>102</v>
      </c>
      <c r="O17" s="58" t="s">
        <v>13</v>
      </c>
      <c r="P17" s="58" t="s">
        <v>14</v>
      </c>
    </row>
    <row r="18" spans="2:16">
      <c r="N18" s="58" t="s">
        <v>109</v>
      </c>
      <c r="O18" s="58" t="s">
        <v>13</v>
      </c>
      <c r="P18" s="58" t="s">
        <v>13</v>
      </c>
    </row>
    <row r="19" spans="2:16">
      <c r="N19" s="58" t="s">
        <v>103</v>
      </c>
      <c r="O19" s="58" t="s">
        <v>13</v>
      </c>
      <c r="P19" s="58" t="s">
        <v>13</v>
      </c>
    </row>
    <row r="20" spans="2:16">
      <c r="N20" s="58" t="s">
        <v>110</v>
      </c>
      <c r="O20" s="58" t="s">
        <v>13</v>
      </c>
      <c r="P20" s="58" t="s">
        <v>13</v>
      </c>
    </row>
    <row r="21" spans="2:16">
      <c r="B21" t="s">
        <v>13</v>
      </c>
      <c r="C21">
        <v>1</v>
      </c>
      <c r="N21" s="58" t="s">
        <v>112</v>
      </c>
      <c r="O21" s="58" t="s">
        <v>13</v>
      </c>
      <c r="P21" s="58" t="s">
        <v>13</v>
      </c>
    </row>
    <row r="22" spans="2:16">
      <c r="B22" t="s">
        <v>16</v>
      </c>
      <c r="C22">
        <v>1</v>
      </c>
      <c r="N22" s="58" t="s">
        <v>105</v>
      </c>
      <c r="O22" s="58" t="s">
        <v>14</v>
      </c>
      <c r="P22" s="58" t="s">
        <v>14</v>
      </c>
    </row>
    <row r="23" spans="2:16">
      <c r="B23" t="s">
        <v>14</v>
      </c>
      <c r="C23">
        <v>0</v>
      </c>
      <c r="N23" s="58" t="s">
        <v>106</v>
      </c>
      <c r="O23" s="58" t="s">
        <v>14</v>
      </c>
      <c r="P23" s="58" t="s">
        <v>14</v>
      </c>
    </row>
    <row r="24" spans="2:16">
      <c r="B24" t="s">
        <v>15</v>
      </c>
      <c r="C24">
        <v>0</v>
      </c>
      <c r="N24" s="58" t="s">
        <v>107</v>
      </c>
      <c r="O24" s="58" t="s">
        <v>14</v>
      </c>
      <c r="P24" s="58" t="s">
        <v>14</v>
      </c>
    </row>
    <row r="25" spans="2:16">
      <c r="B25" t="s">
        <v>30</v>
      </c>
      <c r="C25">
        <v>0</v>
      </c>
      <c r="N25" s="58" t="s">
        <v>108</v>
      </c>
      <c r="O25" s="58" t="s">
        <v>14</v>
      </c>
      <c r="P25" s="58" t="s">
        <v>14</v>
      </c>
    </row>
    <row r="28" spans="2:16">
      <c r="N28" t="s">
        <v>100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注意事項</vt:lpstr>
      <vt:lpstr>依頼書</vt:lpstr>
      <vt:lpstr>記入例</vt:lpstr>
      <vt:lpstr>データ用</vt:lpstr>
      <vt:lpstr>依頼書!Print_Area</vt:lpstr>
      <vt:lpstr>記入例!Print_Area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2026-02-13T08:13:36Z</dcterms:modified>
</cp:coreProperties>
</file>